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GFOSIGW 2005 zał 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<sst xmlns="http://schemas.openxmlformats.org/spreadsheetml/2006/main" count="53" uniqueCount="37">
  <si>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dział</t>
  </si>
  <si>
    <t>rozdział</t>
  </si>
  <si>
    <t>§</t>
  </si>
  <si>
    <t>nazwa</t>
  </si>
  <si>
    <t>zwiększenia</t>
  </si>
  <si>
    <t>zmniejszenia</t>
  </si>
  <si>
    <t>plan po
zmianach</t>
  </si>
  <si>
    <t>900</t>
  </si>
  <si>
    <t>Gospodarka komunalna i ochrona środowiska</t>
  </si>
  <si>
    <t>Fundusz Ochrony Środowiska i Gospodarki Wodnej</t>
  </si>
  <si>
    <t>fundusz obrotowy na początek roku</t>
  </si>
  <si>
    <t>0690</t>
  </si>
  <si>
    <t>wpływy z różnych opłat</t>
  </si>
  <si>
    <t>razem</t>
  </si>
  <si>
    <t>wynagrodzenia bezosobowe</t>
  </si>
  <si>
    <t>zakup materiałów i wyposażenia</t>
  </si>
  <si>
    <t>zakup worków na nieczystości</t>
  </si>
  <si>
    <t>zakup usług pozostałych</t>
  </si>
  <si>
    <t>nasadzenia drzew i krzewów</t>
  </si>
  <si>
    <t>wywóz kontenerów na wsiach</t>
  </si>
  <si>
    <t>utrzymanie terenów zielonych nad jeziorem Sarcz, Logo, Park Grottgera</t>
  </si>
  <si>
    <t>monitoring na składowisku</t>
  </si>
  <si>
    <t>fundusz obrotowy na koniec roku</t>
  </si>
  <si>
    <t>plan początkowy</t>
  </si>
  <si>
    <t>w zł</t>
  </si>
  <si>
    <t>w %</t>
  </si>
  <si>
    <t>opłaty za przelewy bankowe</t>
  </si>
  <si>
    <t>realizacja</t>
  </si>
  <si>
    <t>Przychody i wydatki 2005 Gminnego Funduszu Ochrony Środowiska i Gospodarki Wodnej - wykonanie za 2005 rok</t>
  </si>
  <si>
    <t xml:space="preserve">Załącznik Nr 7 </t>
  </si>
  <si>
    <t xml:space="preserve">do Sprawozdania </t>
  </si>
  <si>
    <t>z wykonania budżetu</t>
  </si>
  <si>
    <t>Gminy Trzcianka za 2005 rok</t>
  </si>
  <si>
    <t>Przychody Gminnego Funduszu Ochrony Środowiska i Gospodarki Wodnej - wpływy</t>
  </si>
  <si>
    <t xml:space="preserve">Wydatki Gminnego Funduszu Ochrony Środowiska  i Gospodarki Wodnej - wydatki </t>
  </si>
  <si>
    <t>popularyzacja wiedzy 
o środowisku</t>
  </si>
  <si>
    <t>wywóz pojemników na szkło 
i plastiki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</si>
</sst>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10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" fontId="0" fillId="0" borderId="0" xfId="0" applyNumberFormat="1" applyAlignment="1">
      <alignment vertical="top"/>
    </xf>
    <xf numFmtId="4" fontId="5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  <xf numFmtId="0" fontId="2" fillId="0" borderId="0" xfId="0" applyFont="1" applyAlignment="1">
      <alignment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33" sqref="A1:J33"/>
    </sheetView>
  </sheetViews>
  <sheetFormatPr defaultColWidth="9.00390625" defaultRowHeight="12.75"/>
  <cols>
    <col min="1" max="1" width="6.75390625" style="1" customWidth="1"/>
    <col min="2" max="2" width="7.25390625" style="1" bestFit="1" customWidth="1"/>
    <col min="3" max="3" width="5.00390625" style="1" customWidth="1"/>
    <col min="4" max="4" width="25.125" style="1" customWidth="1"/>
    <col min="5" max="5" width="11.00390625" style="1" customWidth="1"/>
    <col min="6" max="6" width="11.00390625" style="1" hidden="1" customWidth="1"/>
    <col min="7" max="7" width="11.625" style="1" hidden="1" customWidth="1"/>
    <col min="8" max="8" width="10.75390625" style="0" customWidth="1"/>
    <col min="9" max="9" width="13.25390625" style="31" customWidth="1"/>
    <col min="10" max="10" width="7.625" style="0" customWidth="1"/>
  </cols>
  <sheetData>
    <row r="1" spans="5:9" ht="12.75">
      <c r="E1" s="2"/>
      <c r="F1" s="3"/>
      <c r="G1" s="3"/>
      <c r="H1" s="36"/>
      <c r="I1" s="36" t="s">
        <v>29</v>
      </c>
    </row>
    <row r="2" spans="5:9" ht="12.75">
      <c r="E2" s="2"/>
      <c r="F2" s="3"/>
      <c r="G2" s="3"/>
      <c r="H2" s="36"/>
      <c r="I2" s="36" t="s">
        <v>30</v>
      </c>
    </row>
    <row r="3" spans="5:9" ht="12.75">
      <c r="E3" s="2"/>
      <c r="F3" s="3"/>
      <c r="G3" s="3"/>
      <c r="H3" s="36"/>
      <c r="I3" s="36" t="s">
        <v>31</v>
      </c>
    </row>
    <row r="4" spans="5:9" ht="12.75">
      <c r="E4" s="2"/>
      <c r="F4" s="3"/>
      <c r="G4" s="3"/>
      <c r="H4" s="36"/>
      <c r="I4" s="36" t="s">
        <v>32</v>
      </c>
    </row>
    <row r="5" spans="1:7" ht="48.75" customHeight="1">
      <c r="A5" s="57" t="s">
        <v>28</v>
      </c>
      <c r="B5" s="57"/>
      <c r="C5" s="57"/>
      <c r="D5" s="57"/>
      <c r="E5" s="57"/>
      <c r="F5"/>
      <c r="G5"/>
    </row>
    <row r="6" spans="1:7" ht="27" customHeight="1">
      <c r="A6" s="56" t="s">
        <v>33</v>
      </c>
      <c r="B6" s="56"/>
      <c r="C6" s="56"/>
      <c r="D6" s="56"/>
      <c r="E6" s="56"/>
      <c r="F6"/>
      <c r="G6"/>
    </row>
    <row r="7" spans="1:10" ht="14.25" customHeight="1">
      <c r="A7" s="58" t="s">
        <v>0</v>
      </c>
      <c r="B7" s="58" t="s">
        <v>1</v>
      </c>
      <c r="C7" s="58" t="s">
        <v>2</v>
      </c>
      <c r="D7" s="58" t="s">
        <v>3</v>
      </c>
      <c r="E7" s="59" t="s">
        <v>23</v>
      </c>
      <c r="F7" s="44"/>
      <c r="G7" s="44"/>
      <c r="H7" s="60" t="s">
        <v>6</v>
      </c>
      <c r="I7" s="62" t="s">
        <v>27</v>
      </c>
      <c r="J7" s="62"/>
    </row>
    <row r="8" spans="1:10" ht="15.75" customHeight="1">
      <c r="A8" s="58"/>
      <c r="B8" s="58"/>
      <c r="C8" s="58"/>
      <c r="D8" s="58"/>
      <c r="E8" s="59"/>
      <c r="F8" s="5" t="s">
        <v>4</v>
      </c>
      <c r="G8" s="5" t="s">
        <v>5</v>
      </c>
      <c r="H8" s="60"/>
      <c r="I8" s="32" t="s">
        <v>24</v>
      </c>
      <c r="J8" s="45" t="s">
        <v>25</v>
      </c>
    </row>
    <row r="9" spans="1:10" s="12" customFormat="1" ht="27.75" customHeight="1">
      <c r="A9" s="6" t="s">
        <v>7</v>
      </c>
      <c r="B9" s="7"/>
      <c r="C9" s="8"/>
      <c r="D9" s="9" t="s">
        <v>8</v>
      </c>
      <c r="E9" s="10">
        <f>SUM(E10)</f>
        <v>148000</v>
      </c>
      <c r="F9" s="10">
        <f>SUM(F10)</f>
        <v>0</v>
      </c>
      <c r="G9" s="10">
        <f>SUM(G10)</f>
        <v>0</v>
      </c>
      <c r="H9" s="11">
        <f>SUM(E9+F9-G9)</f>
        <v>148000</v>
      </c>
      <c r="I9" s="11">
        <f>SUM(I10)</f>
        <v>114795</v>
      </c>
      <c r="J9" s="46">
        <f>I9/H9*100</f>
        <v>77.5641891891892</v>
      </c>
    </row>
    <row r="10" spans="1:10" s="12" customFormat="1" ht="36">
      <c r="A10" s="13"/>
      <c r="B10" s="14">
        <v>90011</v>
      </c>
      <c r="C10" s="15"/>
      <c r="D10" s="16" t="s">
        <v>9</v>
      </c>
      <c r="E10" s="17">
        <f>SUM(E11:E12)</f>
        <v>148000</v>
      </c>
      <c r="F10" s="17">
        <f>SUM(F11:F12)</f>
        <v>0</v>
      </c>
      <c r="G10" s="17">
        <f>SUM(G11:G12)</f>
        <v>0</v>
      </c>
      <c r="H10" s="18">
        <f>SUM(E10+F10-G10)</f>
        <v>148000</v>
      </c>
      <c r="I10" s="18">
        <f>SUM(I11:I12)</f>
        <v>114795</v>
      </c>
      <c r="J10" s="47">
        <f>I10/H10*100</f>
        <v>77.5641891891892</v>
      </c>
    </row>
    <row r="11" spans="1:10" ht="21.75" customHeight="1">
      <c r="A11" s="19"/>
      <c r="B11" s="20"/>
      <c r="C11" s="21"/>
      <c r="D11" s="22" t="s">
        <v>10</v>
      </c>
      <c r="E11" s="23">
        <v>32000</v>
      </c>
      <c r="F11" s="23"/>
      <c r="G11" s="23"/>
      <c r="H11" s="24">
        <f>SUM(E11+F11-G11)</f>
        <v>32000</v>
      </c>
      <c r="I11" s="28">
        <v>46607</v>
      </c>
      <c r="J11" s="48">
        <f>I11/H11*100</f>
        <v>145.646875</v>
      </c>
    </row>
    <row r="12" spans="1:10" s="1" customFormat="1" ht="21.75" customHeight="1">
      <c r="A12" s="13"/>
      <c r="B12" s="14"/>
      <c r="C12" s="25" t="s">
        <v>11</v>
      </c>
      <c r="D12" s="16" t="s">
        <v>12</v>
      </c>
      <c r="E12" s="17">
        <v>116000</v>
      </c>
      <c r="F12" s="17"/>
      <c r="G12" s="17"/>
      <c r="H12" s="18">
        <f>SUM(E12+F12-G12)</f>
        <v>116000</v>
      </c>
      <c r="I12" s="18">
        <v>68188</v>
      </c>
      <c r="J12" s="48">
        <f>I12/H12*100</f>
        <v>58.782758620689656</v>
      </c>
    </row>
    <row r="13" spans="1:10" ht="22.5" customHeight="1">
      <c r="A13" s="26"/>
      <c r="B13" s="27"/>
      <c r="C13" s="27"/>
      <c r="D13" s="4" t="s">
        <v>13</v>
      </c>
      <c r="E13" s="10">
        <f>SUM(E9)</f>
        <v>148000</v>
      </c>
      <c r="F13" s="10">
        <f>SUM(F9)</f>
        <v>0</v>
      </c>
      <c r="G13" s="10">
        <f>SUM(G9)</f>
        <v>0</v>
      </c>
      <c r="H13" s="11">
        <f>SUM(E13+F13-G13)</f>
        <v>148000</v>
      </c>
      <c r="I13" s="11">
        <f>SUM(I9)</f>
        <v>114795</v>
      </c>
      <c r="J13" s="46">
        <f>I13/H13*100</f>
        <v>77.5641891891892</v>
      </c>
    </row>
    <row r="14" ht="12.75" customHeight="1"/>
    <row r="15" spans="1:7" ht="39.75" customHeight="1">
      <c r="A15" s="61" t="s">
        <v>34</v>
      </c>
      <c r="B15" s="61"/>
      <c r="C15" s="61"/>
      <c r="D15" s="61"/>
      <c r="E15" s="61"/>
      <c r="F15"/>
      <c r="G15"/>
    </row>
    <row r="16" spans="1:10" ht="17.25" customHeight="1">
      <c r="A16" s="58" t="s">
        <v>0</v>
      </c>
      <c r="B16" s="58" t="s">
        <v>1</v>
      </c>
      <c r="C16" s="58" t="s">
        <v>2</v>
      </c>
      <c r="D16" s="58" t="s">
        <v>3</v>
      </c>
      <c r="E16" s="59" t="s">
        <v>23</v>
      </c>
      <c r="F16" s="44"/>
      <c r="G16" s="44"/>
      <c r="H16" s="60" t="s">
        <v>6</v>
      </c>
      <c r="I16" s="62" t="s">
        <v>27</v>
      </c>
      <c r="J16" s="62"/>
    </row>
    <row r="17" spans="1:10" ht="17.25" customHeight="1">
      <c r="A17" s="58"/>
      <c r="B17" s="58"/>
      <c r="C17" s="58"/>
      <c r="D17" s="58"/>
      <c r="E17" s="59"/>
      <c r="F17" s="5" t="s">
        <v>4</v>
      </c>
      <c r="G17" s="5" t="s">
        <v>5</v>
      </c>
      <c r="H17" s="60"/>
      <c r="I17" s="32" t="s">
        <v>24</v>
      </c>
      <c r="J17" s="49" t="s">
        <v>25</v>
      </c>
    </row>
    <row r="18" spans="1:10" s="1" customFormat="1" ht="21.75" customHeight="1">
      <c r="A18" s="6" t="s">
        <v>7</v>
      </c>
      <c r="B18" s="7"/>
      <c r="C18" s="8"/>
      <c r="D18" s="9" t="s">
        <v>8</v>
      </c>
      <c r="E18" s="10">
        <f>SUM(E19)</f>
        <v>147500</v>
      </c>
      <c r="F18" s="10">
        <f>SUM(F19)</f>
        <v>380</v>
      </c>
      <c r="G18" s="10">
        <f>SUM(G19)</f>
        <v>380</v>
      </c>
      <c r="H18" s="11">
        <f>SUM(E18+F18-G18)</f>
        <v>147500</v>
      </c>
      <c r="I18" s="11">
        <f>SUM(I19)</f>
        <v>104067</v>
      </c>
      <c r="J18" s="50">
        <f>I18/H18*100</f>
        <v>70.55389830508474</v>
      </c>
    </row>
    <row r="19" spans="1:10" s="1" customFormat="1" ht="36">
      <c r="A19" s="13"/>
      <c r="B19" s="14">
        <v>90011</v>
      </c>
      <c r="C19" s="15"/>
      <c r="D19" s="16" t="s">
        <v>9</v>
      </c>
      <c r="E19" s="17">
        <f>SUM(E22,E25,E20)</f>
        <v>147500</v>
      </c>
      <c r="F19" s="17">
        <f>SUM(F22,F25,F20)</f>
        <v>380</v>
      </c>
      <c r="G19" s="17">
        <f>SUM(G22,G25,G20)</f>
        <v>380</v>
      </c>
      <c r="H19" s="17">
        <f>SUM(H22,H25,H20)</f>
        <v>147500</v>
      </c>
      <c r="I19" s="18">
        <f>SUM(I20,I22,I25,)</f>
        <v>104067</v>
      </c>
      <c r="J19" s="51">
        <f>I19/H19*100</f>
        <v>70.55389830508474</v>
      </c>
    </row>
    <row r="20" spans="1:10" s="36" customFormat="1" ht="21.75" customHeight="1">
      <c r="A20" s="38"/>
      <c r="B20" s="39"/>
      <c r="C20" s="40">
        <v>4170</v>
      </c>
      <c r="D20" s="41" t="s">
        <v>14</v>
      </c>
      <c r="E20" s="42">
        <f>SUM(E21)</f>
        <v>0</v>
      </c>
      <c r="F20" s="42">
        <f>SUM(F21)</f>
        <v>380</v>
      </c>
      <c r="G20" s="42">
        <f>SUM(G21)</f>
        <v>0</v>
      </c>
      <c r="H20" s="42">
        <f>SUM(H21)</f>
        <v>380</v>
      </c>
      <c r="I20" s="28">
        <f>SUM(I21)</f>
        <v>380</v>
      </c>
      <c r="J20" s="52">
        <f aca="true" t="shared" si="0" ref="J20:J33">I20/H20*100</f>
        <v>100</v>
      </c>
    </row>
    <row r="21" spans="1:10" s="36" customFormat="1" ht="21.75" customHeight="1">
      <c r="A21" s="38"/>
      <c r="B21" s="39"/>
      <c r="C21" s="40"/>
      <c r="D21" s="22" t="s">
        <v>35</v>
      </c>
      <c r="E21" s="23">
        <v>0</v>
      </c>
      <c r="F21" s="23">
        <v>380</v>
      </c>
      <c r="G21" s="23"/>
      <c r="H21" s="24">
        <f aca="true" t="shared" si="1" ref="H21:H33">SUM(E21+F21-G21)</f>
        <v>380</v>
      </c>
      <c r="I21" s="24">
        <v>380</v>
      </c>
      <c r="J21" s="53">
        <f t="shared" si="0"/>
        <v>100</v>
      </c>
    </row>
    <row r="22" spans="1:10" s="36" customFormat="1" ht="21.75" customHeight="1">
      <c r="A22" s="38"/>
      <c r="B22" s="39"/>
      <c r="C22" s="40">
        <v>4210</v>
      </c>
      <c r="D22" s="41" t="s">
        <v>15</v>
      </c>
      <c r="E22" s="42">
        <f>SUM(E23:E24)</f>
        <v>4500</v>
      </c>
      <c r="F22" s="42">
        <f>SUM(F23:F24)</f>
        <v>0</v>
      </c>
      <c r="G22" s="42">
        <f>SUM(G23:G24)</f>
        <v>380</v>
      </c>
      <c r="H22" s="28">
        <f t="shared" si="1"/>
        <v>4120</v>
      </c>
      <c r="I22" s="28">
        <f>SUM(I23:I24)</f>
        <v>1497</v>
      </c>
      <c r="J22" s="52">
        <f t="shared" si="0"/>
        <v>36.334951456310684</v>
      </c>
    </row>
    <row r="23" spans="1:10" s="36" customFormat="1" ht="21.75" customHeight="1">
      <c r="A23" s="33"/>
      <c r="B23" s="34"/>
      <c r="C23" s="35"/>
      <c r="D23" s="22" t="s">
        <v>16</v>
      </c>
      <c r="E23" s="23">
        <v>1500</v>
      </c>
      <c r="F23" s="23"/>
      <c r="G23" s="23"/>
      <c r="H23" s="24">
        <f t="shared" si="1"/>
        <v>1500</v>
      </c>
      <c r="I23" s="24">
        <v>770</v>
      </c>
      <c r="J23" s="53">
        <f t="shared" si="0"/>
        <v>51.33333333333333</v>
      </c>
    </row>
    <row r="24" spans="1:10" s="36" customFormat="1" ht="21.75" customHeight="1">
      <c r="A24" s="33"/>
      <c r="B24" s="34"/>
      <c r="C24" s="35"/>
      <c r="D24" s="22" t="s">
        <v>35</v>
      </c>
      <c r="E24" s="23">
        <v>3000</v>
      </c>
      <c r="F24" s="23"/>
      <c r="G24" s="23">
        <v>380</v>
      </c>
      <c r="H24" s="24">
        <f t="shared" si="1"/>
        <v>2620</v>
      </c>
      <c r="I24" s="24">
        <v>727</v>
      </c>
      <c r="J24" s="53">
        <f t="shared" si="0"/>
        <v>27.74809160305344</v>
      </c>
    </row>
    <row r="25" spans="1:10" s="36" customFormat="1" ht="21.75" customHeight="1">
      <c r="A25" s="38"/>
      <c r="B25" s="39"/>
      <c r="C25" s="43">
        <v>4300</v>
      </c>
      <c r="D25" s="41" t="s">
        <v>17</v>
      </c>
      <c r="E25" s="42">
        <f>SUM(E26:E30)</f>
        <v>143000</v>
      </c>
      <c r="F25" s="42">
        <f>SUM(F26:F30)</f>
        <v>0</v>
      </c>
      <c r="G25" s="42">
        <f>SUM(G26:G30)</f>
        <v>0</v>
      </c>
      <c r="H25" s="28">
        <f t="shared" si="1"/>
        <v>143000</v>
      </c>
      <c r="I25" s="28">
        <f>SUM(I26:I31)</f>
        <v>102190</v>
      </c>
      <c r="J25" s="52">
        <f t="shared" si="0"/>
        <v>71.46153846153847</v>
      </c>
    </row>
    <row r="26" spans="1:10" s="36" customFormat="1" ht="21.75" customHeight="1">
      <c r="A26" s="33"/>
      <c r="B26" s="34"/>
      <c r="C26" s="35"/>
      <c r="D26" s="22" t="s">
        <v>36</v>
      </c>
      <c r="E26" s="23">
        <v>110000</v>
      </c>
      <c r="F26" s="23"/>
      <c r="G26" s="23"/>
      <c r="H26" s="24">
        <f t="shared" si="1"/>
        <v>110000</v>
      </c>
      <c r="I26" s="24">
        <v>82414</v>
      </c>
      <c r="J26" s="53">
        <f t="shared" si="0"/>
        <v>74.92181818181818</v>
      </c>
    </row>
    <row r="27" spans="1:10" s="36" customFormat="1" ht="21.75" customHeight="1">
      <c r="A27" s="33"/>
      <c r="B27" s="34"/>
      <c r="C27" s="35"/>
      <c r="D27" s="22" t="s">
        <v>18</v>
      </c>
      <c r="E27" s="23">
        <v>10000</v>
      </c>
      <c r="F27" s="23"/>
      <c r="G27" s="23"/>
      <c r="H27" s="24">
        <f t="shared" si="1"/>
        <v>10000</v>
      </c>
      <c r="I27" s="24">
        <v>8304</v>
      </c>
      <c r="J27" s="53">
        <f t="shared" si="0"/>
        <v>83.04</v>
      </c>
    </row>
    <row r="28" spans="1:10" s="36" customFormat="1" ht="21.75" customHeight="1">
      <c r="A28" s="33"/>
      <c r="B28" s="34"/>
      <c r="C28" s="35"/>
      <c r="D28" s="22" t="s">
        <v>19</v>
      </c>
      <c r="E28" s="23">
        <v>5000</v>
      </c>
      <c r="F28" s="23"/>
      <c r="G28" s="23"/>
      <c r="H28" s="24">
        <f t="shared" si="1"/>
        <v>5000</v>
      </c>
      <c r="I28" s="24">
        <f>3385-24</f>
        <v>3361</v>
      </c>
      <c r="J28" s="53">
        <f t="shared" si="0"/>
        <v>67.22</v>
      </c>
    </row>
    <row r="29" spans="1:10" s="36" customFormat="1" ht="33.75">
      <c r="A29" s="33"/>
      <c r="B29" s="37"/>
      <c r="C29" s="37"/>
      <c r="D29" s="22" t="s">
        <v>20</v>
      </c>
      <c r="E29" s="23">
        <v>12000</v>
      </c>
      <c r="F29" s="23"/>
      <c r="G29" s="23"/>
      <c r="H29" s="24">
        <f t="shared" si="1"/>
        <v>12000</v>
      </c>
      <c r="I29" s="24">
        <f>9759-1688</f>
        <v>8071</v>
      </c>
      <c r="J29" s="53">
        <f t="shared" si="0"/>
        <v>67.25833333333333</v>
      </c>
    </row>
    <row r="30" spans="1:10" s="36" customFormat="1" ht="19.5" customHeight="1">
      <c r="A30" s="33"/>
      <c r="B30" s="37"/>
      <c r="C30" s="37"/>
      <c r="D30" s="22" t="s">
        <v>21</v>
      </c>
      <c r="E30" s="23">
        <v>6000</v>
      </c>
      <c r="F30" s="23"/>
      <c r="G30" s="23"/>
      <c r="H30" s="24">
        <f t="shared" si="1"/>
        <v>6000</v>
      </c>
      <c r="I30" s="24">
        <v>0</v>
      </c>
      <c r="J30" s="53">
        <f t="shared" si="0"/>
        <v>0</v>
      </c>
    </row>
    <row r="31" spans="1:10" s="36" customFormat="1" ht="19.5" customHeight="1">
      <c r="A31" s="33"/>
      <c r="B31" s="37"/>
      <c r="C31" s="37"/>
      <c r="D31" s="22" t="s">
        <v>26</v>
      </c>
      <c r="E31" s="23">
        <v>0</v>
      </c>
      <c r="F31" s="23"/>
      <c r="G31" s="23"/>
      <c r="H31" s="24">
        <v>0</v>
      </c>
      <c r="I31" s="24">
        <v>40</v>
      </c>
      <c r="J31" s="53">
        <v>0</v>
      </c>
    </row>
    <row r="32" spans="1:10" ht="21.75" customHeight="1">
      <c r="A32" s="26"/>
      <c r="B32" s="27"/>
      <c r="C32" s="15"/>
      <c r="D32" s="4" t="s">
        <v>13</v>
      </c>
      <c r="E32" s="10">
        <f>SUM(E19)</f>
        <v>147500</v>
      </c>
      <c r="F32" s="10">
        <f>SUM(F19)</f>
        <v>380</v>
      </c>
      <c r="G32" s="10">
        <f>SUM(G19)</f>
        <v>380</v>
      </c>
      <c r="H32" s="11">
        <f t="shared" si="1"/>
        <v>147500</v>
      </c>
      <c r="I32" s="11">
        <f>SUM(I18)</f>
        <v>104067</v>
      </c>
      <c r="J32" s="50">
        <f t="shared" si="0"/>
        <v>70.55389830508474</v>
      </c>
    </row>
    <row r="33" spans="1:10" ht="21.75" customHeight="1">
      <c r="A33" s="29"/>
      <c r="B33" s="30"/>
      <c r="C33" s="21"/>
      <c r="D33" s="22" t="s">
        <v>22</v>
      </c>
      <c r="E33" s="10">
        <f>SUM(E13-E32)</f>
        <v>500</v>
      </c>
      <c r="F33" s="10"/>
      <c r="G33" s="10"/>
      <c r="H33" s="11">
        <f t="shared" si="1"/>
        <v>500</v>
      </c>
      <c r="I33" s="54">
        <f>SUM(I11,I12)-SUM(I18)</f>
        <v>10728</v>
      </c>
      <c r="J33" s="55"/>
    </row>
  </sheetData>
  <mergeCells count="17">
    <mergeCell ref="H7:H8"/>
    <mergeCell ref="I7:J7"/>
    <mergeCell ref="A16:A17"/>
    <mergeCell ref="B16:B17"/>
    <mergeCell ref="D16:D17"/>
    <mergeCell ref="C16:C17"/>
    <mergeCell ref="E16:E17"/>
    <mergeCell ref="H16:H17"/>
    <mergeCell ref="I16:J16"/>
    <mergeCell ref="A15:E15"/>
    <mergeCell ref="A6:E6"/>
    <mergeCell ref="A5:E5"/>
    <mergeCell ref="A7:A8"/>
    <mergeCell ref="B7:B8"/>
    <mergeCell ref="C7:C8"/>
    <mergeCell ref="D7:D8"/>
    <mergeCell ref="E7:E8"/>
  </mergeCells>
  <printOptions horizontalCentered="1"/>
  <pageMargins left="0.74" right="0.64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UM w Trzciance</cp:lastModifiedBy>
  <cp:lastPrinted>2006-03-13T10:18:29Z</cp:lastPrinted>
  <dcterms:created xsi:type="dcterms:W3CDTF">2006-02-16T07:24:06Z</dcterms:created>
  <dcterms:modified xsi:type="dcterms:W3CDTF">2006-03-13T10:18:48Z</dcterms:modified>
  <cp:category/>
  <cp:version/>
  <cp:contentType/>
  <cp:contentStatus/>
</cp:coreProperties>
</file>