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606" activeTab="0"/>
  </bookViews>
  <sheets>
    <sheet name="zał. 1 zarz.158" sheetId="1" r:id="rId1"/>
  </sheets>
  <definedNames>
    <definedName name="_xlnm.Print_Titles" localSheetId="0">'zał. 1 zarz.158'!$6:$6</definedName>
  </definedNames>
  <calcPr fullCalcOnLoad="1"/>
</workbook>
</file>

<file path=xl/sharedStrings.xml><?xml version="1.0" encoding="utf-8"?>
<sst xmlns="http://schemas.openxmlformats.org/spreadsheetml/2006/main" count="283" uniqueCount="186">
  <si>
    <t>dział</t>
  </si>
  <si>
    <t>rozdział</t>
  </si>
  <si>
    <t>§</t>
  </si>
  <si>
    <t>nazwa</t>
  </si>
  <si>
    <t>010</t>
  </si>
  <si>
    <t>Rolnictwo i łowiectwo</t>
  </si>
  <si>
    <t>pozostała działalność</t>
  </si>
  <si>
    <t>700</t>
  </si>
  <si>
    <t>Gospodarka mieszkaniowa</t>
  </si>
  <si>
    <t>70005</t>
  </si>
  <si>
    <t>750</t>
  </si>
  <si>
    <t>urzędy wojewódzkie</t>
  </si>
  <si>
    <t>urzędy gmin (miast i miast na prawach powiatu)</t>
  </si>
  <si>
    <t>urzędy naczelnych organów władzy państwowej, kontroli i ochrony prawa</t>
  </si>
  <si>
    <t>754</t>
  </si>
  <si>
    <t>Bezpieczeństwo publiczne i ochrona przeciwpożarowa</t>
  </si>
  <si>
    <t>straż miejska</t>
  </si>
  <si>
    <t>podatek od nieruchomości</t>
  </si>
  <si>
    <t>758</t>
  </si>
  <si>
    <t>Różne rozliczenia</t>
  </si>
  <si>
    <t>szkoły podstawowe</t>
  </si>
  <si>
    <t>ośrodki pomocy społecznej</t>
  </si>
  <si>
    <t>Gospodarka komunalna i ochrona środowiska</t>
  </si>
  <si>
    <t>gospodarka ściekowa i ochrona wód</t>
  </si>
  <si>
    <t>921</t>
  </si>
  <si>
    <t>92116</t>
  </si>
  <si>
    <t>biblioteki</t>
  </si>
  <si>
    <t>razem</t>
  </si>
  <si>
    <t>801</t>
  </si>
  <si>
    <t>Oświata i wychowanie</t>
  </si>
  <si>
    <t>80101</t>
  </si>
  <si>
    <t xml:space="preserve">przedszkola </t>
  </si>
  <si>
    <t>gospodarka gruntami i nieruchomościami</t>
  </si>
  <si>
    <t>Dochody od osób prawnych, od osób fizycznych i od innych jednostek nieposiadających osobowości prawnej oraz wydatki związane z ich poborem</t>
  </si>
  <si>
    <t>Pomoc społeczna</t>
  </si>
  <si>
    <t>składki na ubezpieczenie zdrowotne opłacane za osoby pobierające niektóre świadczenia z pomocy społecznej, niektóre świadczenia rodzinne oraz za osoby uczestniczące w zajęciach w centrum integracji społecznej</t>
  </si>
  <si>
    <t>świadczenia rodzinne, świadczenia z funduszu alimentacyjnego oraz składki na ubezpieczenia emerytalne i rentowe z ubezpieczenia społecznego</t>
  </si>
  <si>
    <t>zasiłki stałe</t>
  </si>
  <si>
    <t>zmiana</t>
  </si>
  <si>
    <t>Kultura fizyczna i sport</t>
  </si>
  <si>
    <t>zadania w zakresie kultury fizycznej i sportu</t>
  </si>
  <si>
    <t xml:space="preserve">Burmistrza Trzcianki </t>
  </si>
  <si>
    <t>do Zarządzenia Nr 11/10</t>
  </si>
  <si>
    <t>z dnia 4 lutego 2010 r.</t>
  </si>
  <si>
    <t>01095</t>
  </si>
  <si>
    <t>0750</t>
  </si>
  <si>
    <t>dochody z najmu i dzierżawy składników majątkowych Skarbu Państwa, jednostek samorządu terytorialnego lub  innych jednostek zaliczanych do sektora finansów publicznych oraz innych umów o podobnym charakterze</t>
  </si>
  <si>
    <t>0770</t>
  </si>
  <si>
    <t>wpływy z tytułu odpłatnego nabycia prawa własności oraz prawa użytkowania wieczystego nieruchomości</t>
  </si>
  <si>
    <t>0470</t>
  </si>
  <si>
    <t>wpływy z opłat za zarząd, użytkowanie i użytkowanie wieczyste nieruchomości</t>
  </si>
  <si>
    <t>dochody z najmu i dzierżawy składników majątkowych Skarbu Państwa, jednostek samorządu terytorialnego lub  innych jednostek zaliczanych do sektora finansów publicznych oraz innych umów 
o podobnym charakterze</t>
  </si>
  <si>
    <t>0760</t>
  </si>
  <si>
    <t>0920</t>
  </si>
  <si>
    <t>pozostałe odsetki</t>
  </si>
  <si>
    <t xml:space="preserve">Administracja publiczna </t>
  </si>
  <si>
    <t>dotacje celowe otrzymane z budżetu państwa na realizację zadań bieżących z zakresu administracji rządowej oraz innych zadań zleconych gminie (związkom gmin) ustawami</t>
  </si>
  <si>
    <t>0970</t>
  </si>
  <si>
    <t>wpływy z różnych dochodów</t>
  </si>
  <si>
    <t xml:space="preserve">Urzędy naczelnych organów władzy państwowej, kontroli i ochrony prawa oraz sądownictwa </t>
  </si>
  <si>
    <t>75416</t>
  </si>
  <si>
    <t>0570</t>
  </si>
  <si>
    <t xml:space="preserve">grzywny, mandaty i inne kary pieniężne od ludności </t>
  </si>
  <si>
    <t>756</t>
  </si>
  <si>
    <t xml:space="preserve">wpływy z podatku dochodowego od osób fizycznych </t>
  </si>
  <si>
    <t>0350</t>
  </si>
  <si>
    <t>podatek od działalności gospodarczej osób fizycznych, opłacany w formie karty podatkowej</t>
  </si>
  <si>
    <t>0910</t>
  </si>
  <si>
    <t>odsetki z tytułu nieterminowych wpłat z tytułu podatków i opłat</t>
  </si>
  <si>
    <t>75615</t>
  </si>
  <si>
    <t xml:space="preserve">wpływy z podatku rolnego, podatku leśnego, podatku od czynności cywilnoprawnych, podatków i opłat lokalnych od osób prawnych i innych jednostek organizacyjnych </t>
  </si>
  <si>
    <t>0310</t>
  </si>
  <si>
    <t>0320</t>
  </si>
  <si>
    <t>podatek rolny</t>
  </si>
  <si>
    <t>0330</t>
  </si>
  <si>
    <t>podatek leśny</t>
  </si>
  <si>
    <t>0340</t>
  </si>
  <si>
    <t>podatek od środków transportowych</t>
  </si>
  <si>
    <t>odsetki od nieterminowych wpłat 
z tytułu podatków i opłat</t>
  </si>
  <si>
    <t xml:space="preserve">wpływy z podatku rolnego, podatku leśnego,podatku od spadków i darowizn, podatku od czynności cywilnoprawnych oraz podatków i opłat lokalnych od osób fizycznych </t>
  </si>
  <si>
    <t>0370</t>
  </si>
  <si>
    <t>opłata od posiadania psów</t>
  </si>
  <si>
    <t>0430</t>
  </si>
  <si>
    <t>wpływy z opłaty targowej</t>
  </si>
  <si>
    <t>0500</t>
  </si>
  <si>
    <t>podatek od czynności cywilnoprawnych</t>
  </si>
  <si>
    <t>75618</t>
  </si>
  <si>
    <t>wpływy z innych opłat stanowiących dochody jednostek samorządu terytorialnego na podstawie ustaw</t>
  </si>
  <si>
    <t>0410</t>
  </si>
  <si>
    <t>wpływy z opłaty skarbowej</t>
  </si>
  <si>
    <t>0460</t>
  </si>
  <si>
    <t>wpływy z opłaty eksploatacyjnej</t>
  </si>
  <si>
    <t>0480</t>
  </si>
  <si>
    <t>wpływy z opłat za wydawanie zezwoleń na sprzedaż alkoholu</t>
  </si>
  <si>
    <t>0490</t>
  </si>
  <si>
    <t>wpływy z innych lokalnych opłat pobieranych przez jednostki samorządu terytorialnego na podstawie odrębnych ustaw</t>
  </si>
  <si>
    <t>75621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</si>
  <si>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</si>
  <si>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</si>
  <si>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</si>
  <si>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</si>
  <si>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</si>
  <si>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75801</t>
  </si>
  <si>
    <t>część oświatowa subwencji ogólnej dla jednostek samorządu terytorialnego</t>
  </si>
  <si>
    <t>subwencje ogólne z budżetu państwa</t>
  </si>
  <si>
    <t>75807</t>
  </si>
  <si>
    <t>część wyrównawcza subwencji ogólnej dla gmin</t>
  </si>
  <si>
    <t>różne rozliczenia finansowe</t>
  </si>
  <si>
    <t>75831</t>
  </si>
  <si>
    <t>część równoważąca subwencji ogólnej dla gmin</t>
  </si>
  <si>
    <t>0690</t>
  </si>
  <si>
    <t>wpływy z różnych opłat</t>
  </si>
  <si>
    <t>dotacje celowe otrzymane z gminy na zadania bieżące realizowane na podstawie porozumień  (umów) między jednostkami samorządu terytorialnego</t>
  </si>
  <si>
    <t>852</t>
  </si>
  <si>
    <t>dotacje celowe otrzymane z budżetu państwa na realizację własnych zadań bieżących gmin (związków gmin)</t>
  </si>
  <si>
    <t>85214</t>
  </si>
  <si>
    <t xml:space="preserve">zasiłki i pomoc w naturze oraz składki na ubezpieczenia społeczne </t>
  </si>
  <si>
    <t>85219</t>
  </si>
  <si>
    <t xml:space="preserve">pozostała działalność </t>
  </si>
  <si>
    <t>0740</t>
  </si>
  <si>
    <t>wpływy z dywidend</t>
  </si>
  <si>
    <t xml:space="preserve">Kultura i ochrona dziedzictwa narodowego </t>
  </si>
  <si>
    <t>dotacje celowe otrzymane z powiatu na zadania bieżące realizowane na podstawie porozumień  między jednostkami samorządu terytorialnego</t>
  </si>
  <si>
    <t>wpływy z tytułu przekształcenia prawa użytkowania wieczystego przysługującego osobom fizycznym w prawo własności</t>
  </si>
  <si>
    <t>rekompensaty utraconych dochodów w podatkach i opłatach lokalnych</t>
  </si>
  <si>
    <t>Plan finansowy dochodów budżetu gminy Trzcianka - plan na 2010 rok</t>
  </si>
  <si>
    <t xml:space="preserve">plan </t>
  </si>
  <si>
    <t>plan po 
zmianach</t>
  </si>
  <si>
    <t>Załącznik nr 1</t>
  </si>
  <si>
    <t>do Zarządzenia Nr 21/10</t>
  </si>
  <si>
    <t>z dnia 1 marca 2010 r.</t>
  </si>
  <si>
    <t>plan przed 
zmianą</t>
  </si>
  <si>
    <t>0960</t>
  </si>
  <si>
    <t>otrzymane spradki, zapisy i darowizny 
w postaci pieniężnej</t>
  </si>
  <si>
    <t>wpływy i wydatki związane z gromadzeniem środkó z opłat i kar za korzystanie ze środowiska</t>
  </si>
  <si>
    <t>pozostałe zadania w zakresie kultury</t>
  </si>
  <si>
    <t>Załącznik nr 1 do Zarządzenia nr 30/10</t>
  </si>
  <si>
    <t>Burmistrza Trzcianki z dnia 26 marca 2010 r. zmieniający</t>
  </si>
  <si>
    <t>załącznik nr 1 do Zarządzenia nr 21/10</t>
  </si>
  <si>
    <t>Burmistrza Trzcianki z dnia 1 marca 2010 r.</t>
  </si>
  <si>
    <t xml:space="preserve">Burmistrza Trzcianki z dnia 26 marca 2010 r. </t>
  </si>
  <si>
    <t>Załącznik nr 1 do Zarządzenia nr 43/10</t>
  </si>
  <si>
    <t>Burmistrza Trzcianki z dnia 27 kwietnia 2010 r. zmieniający</t>
  </si>
  <si>
    <t>0360</t>
  </si>
  <si>
    <t>podatek od spadków i darowizn</t>
  </si>
  <si>
    <t>Edukacyjna opieka wychowawcza</t>
  </si>
  <si>
    <t>pomoc materialna dla uczniów</t>
  </si>
  <si>
    <t xml:space="preserve">Burmistrza Trzcianki z dnia 27 kwietnia 2010 r. </t>
  </si>
  <si>
    <t>Załącznik nr 1 do Zarządzenia nr 59/10</t>
  </si>
  <si>
    <t>Burmistrza Trzcianki z dnia 19 maja 2010 r. zmieniający</t>
  </si>
  <si>
    <t>dotacje celowe otrzymane z budżetu państwa na realizację inwestycji i zakupów inwestycyjnych własnych gmin (związków gmin)</t>
  </si>
  <si>
    <t xml:space="preserve">Burmistrza Trzcianki z dnia 19 maja 2010 r. </t>
  </si>
  <si>
    <t>Załącznik nr 1 do Zarządzenia nr 66/10</t>
  </si>
  <si>
    <t>Burmistrza Trzcianki z dnia 26 maja 2010 r. zmieniający</t>
  </si>
  <si>
    <t>Wybory Prezydenta Rzeczypospolitej Polskiej</t>
  </si>
  <si>
    <t>dotacje otrzymane z państwowych funduszy celowych na realizację zadań bieżących jednostek sektora finansów publicznych</t>
  </si>
  <si>
    <t xml:space="preserve">Burmistrza Trzcianki z dnia 26 maja 2010 r. </t>
  </si>
  <si>
    <t>Załącznik nr 1 do Zarządzenia nr 78/10</t>
  </si>
  <si>
    <t>Burmistrza Trzcianki z dnia 17 czerwca 2010 r. zmieniający</t>
  </si>
  <si>
    <t xml:space="preserve">Burmistrza Trzcianki z dnia 17 czerwca 2010 r. </t>
  </si>
  <si>
    <t>Załącznik nr 1 do Zarządzenia nr 80/10</t>
  </si>
  <si>
    <t>Burmistrza Trzcianki z dnia 25 czerwca 2010 r. zmieniający</t>
  </si>
  <si>
    <t>Załącznik nr 1 do Zarządzenia nr 83/10</t>
  </si>
  <si>
    <t xml:space="preserve">Burmistrza Trzcianki z dnia 30 czerwca 2010 r. </t>
  </si>
  <si>
    <t>Załącznik nr 1 do Zarządzenia nr 100/10</t>
  </si>
  <si>
    <t>Burmistrza Trzcianki z dnia 23 lipca 2010 r. zmieniający</t>
  </si>
  <si>
    <t>spis powszechny i inne</t>
  </si>
  <si>
    <t xml:space="preserve">Burmistrza Trzcianki z dnia 23 lipca 2010 r. </t>
  </si>
  <si>
    <t>Załącznik nr 1 do Zarządzenia nr 126/10</t>
  </si>
  <si>
    <t>Burmistrza Trzcianki z dnia 10 września 2010 r. zmieniający</t>
  </si>
  <si>
    <t>gimnazja</t>
  </si>
  <si>
    <t xml:space="preserve">Burmistrza Trzcianki z dnia 10 września 2010 r. </t>
  </si>
  <si>
    <t>Załącznik nr 1 do Zarządzenia nr 131/10</t>
  </si>
  <si>
    <t>Burmistrza Trzcianki z dnia 30 września 2010 r. zmieniający</t>
  </si>
  <si>
    <t xml:space="preserve">Burmistrza Trzcianki z dnia 30 września 2010 r. </t>
  </si>
  <si>
    <t>Załącznik nr 1 do Zarządzenia nr 140/10</t>
  </si>
  <si>
    <t>wybory do rad gmin, rad powiatów i sejmików województw, wybory wójtów, burmistrzów i prezydentów miast oraz referenda gminne, powiatowe i wojewódzkie</t>
  </si>
  <si>
    <t>obiekty sportowe</t>
  </si>
  <si>
    <t>dotacje celoqw otrzymane z budżetu państwa na realizację inwestycji i zakupów inwestycyjnych własnych gmin (związków gmin)</t>
  </si>
  <si>
    <t>Burmistrza Trzcianki z dnia 5 listopada 2010 r. zmieniający</t>
  </si>
  <si>
    <t xml:space="preserve">Burmistrza Trzcianki z dnia 5 listopada 2010 r. </t>
  </si>
  <si>
    <t>Burmistrza Trzcianki z dnia 23 listopada 2010 r. zmieniający</t>
  </si>
  <si>
    <t>Załącznik nr 1 do Zarządzenia nr 149/10</t>
  </si>
  <si>
    <t xml:space="preserve">Burmistrza Trzcianki z dnia 23 listopada 2010 r. </t>
  </si>
  <si>
    <t>Załącznik nr 1 do Zarządzenia nr 158/10</t>
  </si>
  <si>
    <t>Burmistrza Trzcianki z dnia 10 grudnia 2010 r. zmieniający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</si>
</sst>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</numFmts>
  <fonts count="42">
    <font>
      <sz val="10"/>
      <name val="Arial CE"/>
      <family val="0"/>
    </font>
    <font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4" fontId="3" fillId="0" borderId="0" xfId="0" applyNumberFormat="1" applyFont="1" applyAlignment="1">
      <alignment vertical="center"/>
    </xf>
    <xf numFmtId="0" fontId="2" fillId="33" borderId="10" xfId="0" applyFont="1" applyFill="1" applyBorder="1" applyAlignment="1" quotePrefix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 indent="1"/>
    </xf>
    <xf numFmtId="0" fontId="1" fillId="33" borderId="10" xfId="0" applyFont="1" applyFill="1" applyBorder="1" applyAlignment="1">
      <alignment horizontal="left" vertical="center" wrapText="1" indent="1"/>
    </xf>
    <xf numFmtId="0" fontId="1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4" fontId="1" fillId="0" borderId="0" xfId="0" applyNumberFormat="1" applyFont="1" applyFill="1" applyAlignment="1">
      <alignment vertical="center"/>
    </xf>
    <xf numFmtId="0" fontId="1" fillId="33" borderId="10" xfId="0" applyFont="1" applyFill="1" applyBorder="1" applyAlignment="1" quotePrefix="1">
      <alignment horizontal="center" vertical="center" wrapText="1"/>
    </xf>
    <xf numFmtId="4" fontId="1" fillId="0" borderId="10" xfId="0" applyNumberFormat="1" applyFont="1" applyFill="1" applyBorder="1" applyAlignment="1">
      <alignment vertical="center"/>
    </xf>
    <xf numFmtId="0" fontId="1" fillId="0" borderId="11" xfId="0" applyFont="1" applyFill="1" applyBorder="1" applyAlignment="1" quotePrefix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 inden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 quotePrefix="1">
      <alignment horizontal="center" vertical="center"/>
    </xf>
    <xf numFmtId="4" fontId="1" fillId="33" borderId="10" xfId="0" applyNumberFormat="1" applyFont="1" applyFill="1" applyBorder="1" applyAlignment="1">
      <alignment vertical="center"/>
    </xf>
    <xf numFmtId="0" fontId="1" fillId="33" borderId="11" xfId="0" applyFont="1" applyFill="1" applyBorder="1" applyAlignment="1" quotePrefix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164" fontId="4" fillId="0" borderId="0" xfId="0" applyNumberFormat="1" applyFont="1" applyFill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 quotePrefix="1">
      <alignment horizontal="center" vertical="center"/>
    </xf>
    <xf numFmtId="0" fontId="2" fillId="0" borderId="11" xfId="0" applyFont="1" applyFill="1" applyBorder="1" applyAlignment="1">
      <alignment horizontal="left" vertical="center" indent="1"/>
    </xf>
    <xf numFmtId="4" fontId="2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 quotePrefix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indent="1"/>
    </xf>
    <xf numFmtId="4" fontId="1" fillId="0" borderId="10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 indent="1"/>
    </xf>
    <xf numFmtId="4" fontId="2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 quotePrefix="1">
      <alignment horizontal="center" vertical="center" wrapText="1"/>
    </xf>
    <xf numFmtId="0" fontId="1" fillId="0" borderId="12" xfId="0" applyFont="1" applyFill="1" applyBorder="1" applyAlignment="1" quotePrefix="1">
      <alignment horizontal="center" vertical="center" wrapText="1"/>
    </xf>
    <xf numFmtId="0" fontId="1" fillId="33" borderId="12" xfId="0" applyFont="1" applyFill="1" applyBorder="1" applyAlignment="1" quotePrefix="1">
      <alignment horizontal="center" vertical="center" wrapText="1"/>
    </xf>
    <xf numFmtId="0" fontId="1" fillId="33" borderId="11" xfId="0" applyFont="1" applyFill="1" applyBorder="1" applyAlignment="1">
      <alignment horizontal="left" vertical="center" wrapText="1" indent="1"/>
    </xf>
    <xf numFmtId="0" fontId="1" fillId="33" borderId="12" xfId="0" applyFont="1" applyFill="1" applyBorder="1" applyAlignment="1" quotePrefix="1">
      <alignment horizontal="center" vertical="center"/>
    </xf>
    <xf numFmtId="0" fontId="2" fillId="0" borderId="10" xfId="0" applyFont="1" applyFill="1" applyBorder="1" applyAlignment="1" quotePrefix="1">
      <alignment horizontal="center" vertical="center" wrapText="1"/>
    </xf>
    <xf numFmtId="0" fontId="2" fillId="0" borderId="12" xfId="0" applyFont="1" applyFill="1" applyBorder="1" applyAlignment="1" quotePrefix="1">
      <alignment horizontal="center" vertical="center" wrapText="1"/>
    </xf>
    <xf numFmtId="0" fontId="1" fillId="0" borderId="11" xfId="0" applyFont="1" applyFill="1" applyBorder="1" applyAlignment="1" quotePrefix="1">
      <alignment horizontal="center" vertical="center" wrapText="1"/>
    </xf>
    <xf numFmtId="0" fontId="1" fillId="0" borderId="10" xfId="0" applyFont="1" applyFill="1" applyBorder="1" applyAlignment="1" quotePrefix="1">
      <alignment horizontal="center" vertical="center" wrapText="1"/>
    </xf>
    <xf numFmtId="0" fontId="1" fillId="0" borderId="12" xfId="0" applyFont="1" applyFill="1" applyBorder="1" applyAlignment="1" quotePrefix="1">
      <alignment horizontal="center" vertical="center" wrapText="1"/>
    </xf>
    <xf numFmtId="0" fontId="7" fillId="0" borderId="11" xfId="0" applyFont="1" applyFill="1" applyBorder="1" applyAlignment="1" quotePrefix="1">
      <alignment horizontal="center" vertical="center" wrapText="1"/>
    </xf>
    <xf numFmtId="0" fontId="7" fillId="0" borderId="10" xfId="0" applyFont="1" applyFill="1" applyBorder="1" applyAlignment="1" quotePrefix="1">
      <alignment horizontal="center" vertical="center" wrapText="1"/>
    </xf>
    <xf numFmtId="0" fontId="2" fillId="0" borderId="13" xfId="0" applyFont="1" applyFill="1" applyBorder="1" applyAlignment="1" quotePrefix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right"/>
    </xf>
    <xf numFmtId="4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left"/>
    </xf>
    <xf numFmtId="4" fontId="2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 quotePrefix="1">
      <alignment horizontal="center" vertical="center"/>
    </xf>
    <xf numFmtId="0" fontId="1" fillId="0" borderId="11" xfId="0" applyFont="1" applyFill="1" applyBorder="1" applyAlignment="1">
      <alignment horizontal="left" vertical="center" wrapText="1" indent="1"/>
    </xf>
    <xf numFmtId="4" fontId="1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 indent="1"/>
    </xf>
    <xf numFmtId="4" fontId="2" fillId="0" borderId="10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0" fontId="2" fillId="0" borderId="10" xfId="0" applyFont="1" applyFill="1" applyBorder="1" applyAlignment="1" quotePrefix="1">
      <alignment horizontal="center" vertical="center" wrapText="1"/>
    </xf>
    <xf numFmtId="0" fontId="2" fillId="0" borderId="11" xfId="0" applyFont="1" applyFill="1" applyBorder="1" applyAlignment="1" quotePrefix="1">
      <alignment horizontal="center" vertical="center" wrapText="1"/>
    </xf>
    <xf numFmtId="0" fontId="2" fillId="0" borderId="12" xfId="0" applyFont="1" applyFill="1" applyBorder="1" applyAlignment="1" quotePrefix="1">
      <alignment horizontal="center" vertical="center"/>
    </xf>
    <xf numFmtId="0" fontId="1" fillId="0" borderId="10" xfId="0" applyFont="1" applyFill="1" applyBorder="1" applyAlignment="1">
      <alignment horizontal="left" vertical="center" wrapText="1" inden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72"/>
  <sheetViews>
    <sheetView tabSelected="1" zoomScalePageLayoutView="0" workbookViewId="0" topLeftCell="A1">
      <selection activeCell="AH100" sqref="AH100"/>
    </sheetView>
  </sheetViews>
  <sheetFormatPr defaultColWidth="9.00390625" defaultRowHeight="12.75"/>
  <cols>
    <col min="1" max="1" width="5.25390625" style="2" customWidth="1"/>
    <col min="2" max="2" width="7.25390625" style="2" bestFit="1" customWidth="1"/>
    <col min="3" max="3" width="5.00390625" style="2" bestFit="1" customWidth="1"/>
    <col min="4" max="4" width="33.875" style="2" customWidth="1"/>
    <col min="5" max="6" width="14.625" style="5" hidden="1" customWidth="1"/>
    <col min="7" max="7" width="12.25390625" style="5" hidden="1" customWidth="1"/>
    <col min="8" max="8" width="18.375" style="5" hidden="1" customWidth="1"/>
    <col min="9" max="20" width="14.625" style="5" hidden="1" customWidth="1"/>
    <col min="21" max="21" width="0.12890625" style="5" hidden="1" customWidth="1"/>
    <col min="22" max="32" width="14.625" style="5" hidden="1" customWidth="1"/>
    <col min="33" max="35" width="14.625" style="5" customWidth="1"/>
  </cols>
  <sheetData>
    <row r="1" spans="1:35" ht="12.75">
      <c r="A1" s="12"/>
      <c r="B1" s="12"/>
      <c r="C1" s="12"/>
      <c r="D1" s="12"/>
      <c r="E1" s="13"/>
      <c r="F1" s="13" t="s">
        <v>128</v>
      </c>
      <c r="G1" s="13"/>
      <c r="H1" s="13" t="s">
        <v>128</v>
      </c>
      <c r="I1" s="13" t="s">
        <v>136</v>
      </c>
      <c r="J1" s="13"/>
      <c r="K1" s="13" t="s">
        <v>141</v>
      </c>
      <c r="L1" s="13"/>
      <c r="M1" s="13" t="s">
        <v>148</v>
      </c>
      <c r="N1" s="13"/>
      <c r="O1" s="13" t="s">
        <v>152</v>
      </c>
      <c r="P1" s="13"/>
      <c r="Q1" s="13" t="s">
        <v>157</v>
      </c>
      <c r="R1" s="13"/>
      <c r="S1" s="13" t="s">
        <v>160</v>
      </c>
      <c r="T1" s="13"/>
      <c r="U1" s="13" t="s">
        <v>164</v>
      </c>
      <c r="V1" s="13"/>
      <c r="W1" s="13" t="s">
        <v>164</v>
      </c>
      <c r="X1" s="13"/>
      <c r="Y1" s="13" t="s">
        <v>168</v>
      </c>
      <c r="Z1" s="13"/>
      <c r="AA1" s="13" t="s">
        <v>172</v>
      </c>
      <c r="AB1" s="13"/>
      <c r="AC1" s="13" t="s">
        <v>175</v>
      </c>
      <c r="AD1" s="13"/>
      <c r="AE1" s="13" t="s">
        <v>182</v>
      </c>
      <c r="AF1" s="13"/>
      <c r="AG1" s="13" t="s">
        <v>184</v>
      </c>
      <c r="AH1" s="13"/>
      <c r="AI1" s="13"/>
    </row>
    <row r="2" spans="1:35" ht="12.75">
      <c r="A2" s="12"/>
      <c r="B2" s="12"/>
      <c r="C2" s="12"/>
      <c r="D2" s="12"/>
      <c r="E2" s="13"/>
      <c r="F2" s="13" t="s">
        <v>42</v>
      </c>
      <c r="G2" s="13"/>
      <c r="H2" s="13" t="s">
        <v>129</v>
      </c>
      <c r="I2" s="13" t="s">
        <v>137</v>
      </c>
      <c r="J2" s="13"/>
      <c r="K2" s="13" t="s">
        <v>142</v>
      </c>
      <c r="L2" s="13"/>
      <c r="M2" s="13" t="s">
        <v>149</v>
      </c>
      <c r="N2" s="13"/>
      <c r="O2" s="13" t="s">
        <v>153</v>
      </c>
      <c r="P2" s="13"/>
      <c r="Q2" s="13" t="s">
        <v>158</v>
      </c>
      <c r="R2" s="13"/>
      <c r="S2" s="13" t="s">
        <v>161</v>
      </c>
      <c r="T2" s="13"/>
      <c r="U2" s="13" t="s">
        <v>165</v>
      </c>
      <c r="V2" s="13"/>
      <c r="W2" s="13" t="s">
        <v>165</v>
      </c>
      <c r="X2" s="13"/>
      <c r="Y2" s="13" t="s">
        <v>169</v>
      </c>
      <c r="Z2" s="13"/>
      <c r="AA2" s="13" t="s">
        <v>173</v>
      </c>
      <c r="AB2" s="13"/>
      <c r="AC2" s="13" t="s">
        <v>179</v>
      </c>
      <c r="AD2" s="13"/>
      <c r="AE2" s="13" t="s">
        <v>181</v>
      </c>
      <c r="AF2" s="13"/>
      <c r="AG2" s="13" t="s">
        <v>185</v>
      </c>
      <c r="AH2" s="13"/>
      <c r="AI2" s="13"/>
    </row>
    <row r="3" spans="1:35" ht="12.75">
      <c r="A3" s="12"/>
      <c r="B3" s="12"/>
      <c r="C3" s="12"/>
      <c r="D3" s="12"/>
      <c r="E3" s="13"/>
      <c r="F3" s="13" t="s">
        <v>41</v>
      </c>
      <c r="G3" s="13"/>
      <c r="H3" s="13" t="s">
        <v>41</v>
      </c>
      <c r="I3" s="13" t="s">
        <v>138</v>
      </c>
      <c r="J3" s="13"/>
      <c r="K3" s="13" t="s">
        <v>136</v>
      </c>
      <c r="L3" s="13"/>
      <c r="M3" s="13" t="s">
        <v>141</v>
      </c>
      <c r="N3" s="13"/>
      <c r="O3" s="13" t="s">
        <v>148</v>
      </c>
      <c r="P3" s="13"/>
      <c r="Q3" s="13" t="s">
        <v>152</v>
      </c>
      <c r="R3" s="13"/>
      <c r="S3" s="13" t="s">
        <v>157</v>
      </c>
      <c r="T3" s="13"/>
      <c r="U3" s="13" t="s">
        <v>162</v>
      </c>
      <c r="V3" s="13"/>
      <c r="W3" s="13" t="s">
        <v>162</v>
      </c>
      <c r="X3" s="13"/>
      <c r="Y3" s="13" t="s">
        <v>164</v>
      </c>
      <c r="Z3" s="13"/>
      <c r="AA3" s="13" t="s">
        <v>168</v>
      </c>
      <c r="AB3" s="13"/>
      <c r="AC3" s="13" t="s">
        <v>172</v>
      </c>
      <c r="AD3" s="13"/>
      <c r="AE3" s="13" t="s">
        <v>175</v>
      </c>
      <c r="AF3" s="13"/>
      <c r="AG3" s="13" t="s">
        <v>182</v>
      </c>
      <c r="AH3" s="13"/>
      <c r="AI3" s="13"/>
    </row>
    <row r="4" spans="1:35" ht="12.75">
      <c r="A4" s="12"/>
      <c r="B4" s="12"/>
      <c r="C4" s="12"/>
      <c r="D4" s="12"/>
      <c r="E4" s="13"/>
      <c r="F4" s="13" t="s">
        <v>43</v>
      </c>
      <c r="G4" s="13"/>
      <c r="H4" s="13" t="s">
        <v>130</v>
      </c>
      <c r="I4" s="13" t="s">
        <v>139</v>
      </c>
      <c r="J4" s="13"/>
      <c r="K4" s="13" t="s">
        <v>140</v>
      </c>
      <c r="L4" s="13"/>
      <c r="M4" s="13" t="s">
        <v>147</v>
      </c>
      <c r="N4" s="13"/>
      <c r="O4" s="13" t="s">
        <v>151</v>
      </c>
      <c r="P4" s="13"/>
      <c r="Q4" s="13" t="s">
        <v>156</v>
      </c>
      <c r="R4" s="13"/>
      <c r="S4" s="13" t="s">
        <v>159</v>
      </c>
      <c r="T4" s="13"/>
      <c r="U4" s="13" t="s">
        <v>163</v>
      </c>
      <c r="V4" s="13"/>
      <c r="W4" s="13" t="s">
        <v>163</v>
      </c>
      <c r="X4" s="13"/>
      <c r="Y4" s="13" t="s">
        <v>167</v>
      </c>
      <c r="Z4" s="13"/>
      <c r="AA4" s="13" t="s">
        <v>171</v>
      </c>
      <c r="AB4" s="13"/>
      <c r="AC4" s="13" t="s">
        <v>174</v>
      </c>
      <c r="AD4" s="13"/>
      <c r="AE4" s="13" t="s">
        <v>180</v>
      </c>
      <c r="AF4" s="13"/>
      <c r="AG4" s="13" t="s">
        <v>183</v>
      </c>
      <c r="AH4" s="13"/>
      <c r="AI4" s="13"/>
    </row>
    <row r="5" spans="1:35" ht="18.75" customHeight="1">
      <c r="A5" s="24" t="s">
        <v>125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</row>
    <row r="6" spans="1:35" s="2" customFormat="1" ht="24.75" customHeight="1">
      <c r="A6" s="25" t="s">
        <v>0</v>
      </c>
      <c r="B6" s="26" t="s">
        <v>1</v>
      </c>
      <c r="C6" s="27" t="s">
        <v>2</v>
      </c>
      <c r="D6" s="25" t="s">
        <v>3</v>
      </c>
      <c r="E6" s="28" t="s">
        <v>126</v>
      </c>
      <c r="F6" s="28" t="s">
        <v>38</v>
      </c>
      <c r="G6" s="60" t="s">
        <v>127</v>
      </c>
      <c r="H6" s="28" t="s">
        <v>38</v>
      </c>
      <c r="I6" s="60" t="s">
        <v>131</v>
      </c>
      <c r="J6" s="28" t="s">
        <v>38</v>
      </c>
      <c r="K6" s="60" t="s">
        <v>127</v>
      </c>
      <c r="L6" s="28" t="s">
        <v>38</v>
      </c>
      <c r="M6" s="60" t="s">
        <v>126</v>
      </c>
      <c r="N6" s="28" t="s">
        <v>38</v>
      </c>
      <c r="O6" s="60" t="s">
        <v>126</v>
      </c>
      <c r="P6" s="28" t="s">
        <v>38</v>
      </c>
      <c r="Q6" s="60" t="s">
        <v>126</v>
      </c>
      <c r="R6" s="28" t="s">
        <v>38</v>
      </c>
      <c r="S6" s="60" t="s">
        <v>126</v>
      </c>
      <c r="T6" s="28" t="s">
        <v>38</v>
      </c>
      <c r="U6" s="60" t="s">
        <v>126</v>
      </c>
      <c r="V6" s="28" t="s">
        <v>38</v>
      </c>
      <c r="W6" s="60" t="s">
        <v>126</v>
      </c>
      <c r="X6" s="28" t="s">
        <v>38</v>
      </c>
      <c r="Y6" s="60" t="s">
        <v>126</v>
      </c>
      <c r="Z6" s="28" t="s">
        <v>38</v>
      </c>
      <c r="AA6" s="60" t="s">
        <v>126</v>
      </c>
      <c r="AB6" s="28" t="s">
        <v>38</v>
      </c>
      <c r="AC6" s="60" t="s">
        <v>126</v>
      </c>
      <c r="AD6" s="28" t="s">
        <v>38</v>
      </c>
      <c r="AE6" s="60" t="s">
        <v>126</v>
      </c>
      <c r="AF6" s="28" t="s">
        <v>38</v>
      </c>
      <c r="AG6" s="60" t="s">
        <v>127</v>
      </c>
      <c r="AH6" s="28" t="s">
        <v>38</v>
      </c>
      <c r="AI6" s="60" t="s">
        <v>127</v>
      </c>
    </row>
    <row r="7" spans="1:35" s="2" customFormat="1" ht="19.5" customHeight="1">
      <c r="A7" s="29" t="s">
        <v>4</v>
      </c>
      <c r="B7" s="26"/>
      <c r="C7" s="27"/>
      <c r="D7" s="30" t="s">
        <v>5</v>
      </c>
      <c r="E7" s="31">
        <f aca="true" t="shared" si="0" ref="E7:AI7">SUM(E8)</f>
        <v>639800</v>
      </c>
      <c r="F7" s="31">
        <f t="shared" si="0"/>
        <v>0</v>
      </c>
      <c r="G7" s="31">
        <f t="shared" si="0"/>
        <v>639800</v>
      </c>
      <c r="H7" s="31">
        <f t="shared" si="0"/>
        <v>0</v>
      </c>
      <c r="I7" s="31">
        <f t="shared" si="0"/>
        <v>639800</v>
      </c>
      <c r="J7" s="31">
        <f t="shared" si="0"/>
        <v>0</v>
      </c>
      <c r="K7" s="31">
        <f t="shared" si="0"/>
        <v>639800</v>
      </c>
      <c r="L7" s="31">
        <f t="shared" si="0"/>
        <v>0</v>
      </c>
      <c r="M7" s="31">
        <f t="shared" si="0"/>
        <v>639800</v>
      </c>
      <c r="N7" s="31">
        <f t="shared" si="0"/>
        <v>0</v>
      </c>
      <c r="O7" s="31">
        <f t="shared" si="0"/>
        <v>639800</v>
      </c>
      <c r="P7" s="31">
        <f t="shared" si="0"/>
        <v>271797</v>
      </c>
      <c r="Q7" s="31">
        <f t="shared" si="0"/>
        <v>911597</v>
      </c>
      <c r="R7" s="31">
        <f t="shared" si="0"/>
        <v>0</v>
      </c>
      <c r="S7" s="31">
        <f t="shared" si="0"/>
        <v>911597</v>
      </c>
      <c r="T7" s="31">
        <f t="shared" si="0"/>
        <v>0</v>
      </c>
      <c r="U7" s="31">
        <f t="shared" si="0"/>
        <v>911597</v>
      </c>
      <c r="V7" s="31">
        <f t="shared" si="0"/>
        <v>0</v>
      </c>
      <c r="W7" s="31">
        <f t="shared" si="0"/>
        <v>911597</v>
      </c>
      <c r="X7" s="31">
        <f t="shared" si="0"/>
        <v>0</v>
      </c>
      <c r="Y7" s="31">
        <f t="shared" si="0"/>
        <v>911597</v>
      </c>
      <c r="Z7" s="31">
        <f t="shared" si="0"/>
        <v>0</v>
      </c>
      <c r="AA7" s="31">
        <f t="shared" si="0"/>
        <v>911597</v>
      </c>
      <c r="AB7" s="31">
        <f t="shared" si="0"/>
        <v>0</v>
      </c>
      <c r="AC7" s="31">
        <f t="shared" si="0"/>
        <v>911597</v>
      </c>
      <c r="AD7" s="31">
        <f t="shared" si="0"/>
        <v>0</v>
      </c>
      <c r="AE7" s="31">
        <f t="shared" si="0"/>
        <v>911597</v>
      </c>
      <c r="AF7" s="31">
        <f t="shared" si="0"/>
        <v>297577</v>
      </c>
      <c r="AG7" s="31">
        <f t="shared" si="0"/>
        <v>1209174</v>
      </c>
      <c r="AH7" s="31">
        <f t="shared" si="0"/>
        <v>0</v>
      </c>
      <c r="AI7" s="31">
        <f t="shared" si="0"/>
        <v>1209174</v>
      </c>
    </row>
    <row r="8" spans="1:35" s="4" customFormat="1" ht="19.5" customHeight="1">
      <c r="A8" s="18"/>
      <c r="B8" s="32" t="s">
        <v>44</v>
      </c>
      <c r="C8" s="33"/>
      <c r="D8" s="34" t="s">
        <v>6</v>
      </c>
      <c r="E8" s="35">
        <f aca="true" t="shared" si="1" ref="E8:K8">SUM(E9:E10)</f>
        <v>639800</v>
      </c>
      <c r="F8" s="35">
        <f t="shared" si="1"/>
        <v>0</v>
      </c>
      <c r="G8" s="35">
        <f t="shared" si="1"/>
        <v>639800</v>
      </c>
      <c r="H8" s="35">
        <f t="shared" si="1"/>
        <v>0</v>
      </c>
      <c r="I8" s="35">
        <f t="shared" si="1"/>
        <v>639800</v>
      </c>
      <c r="J8" s="35">
        <f t="shared" si="1"/>
        <v>0</v>
      </c>
      <c r="K8" s="35">
        <f t="shared" si="1"/>
        <v>639800</v>
      </c>
      <c r="L8" s="35">
        <f>SUM(L9:L10)</f>
        <v>0</v>
      </c>
      <c r="M8" s="35">
        <f>SUM(M9:M10)</f>
        <v>639800</v>
      </c>
      <c r="N8" s="35">
        <f>SUM(N9:N10)</f>
        <v>0</v>
      </c>
      <c r="O8" s="35">
        <f aca="true" t="shared" si="2" ref="O8:U8">SUM(O9:O11)</f>
        <v>639800</v>
      </c>
      <c r="P8" s="35">
        <f t="shared" si="2"/>
        <v>271797</v>
      </c>
      <c r="Q8" s="35">
        <f t="shared" si="2"/>
        <v>911597</v>
      </c>
      <c r="R8" s="35">
        <f t="shared" si="2"/>
        <v>0</v>
      </c>
      <c r="S8" s="35">
        <f t="shared" si="2"/>
        <v>911597</v>
      </c>
      <c r="T8" s="35">
        <f t="shared" si="2"/>
        <v>0</v>
      </c>
      <c r="U8" s="35">
        <f t="shared" si="2"/>
        <v>911597</v>
      </c>
      <c r="V8" s="35">
        <f aca="true" t="shared" si="3" ref="V8:AA8">SUM(V9:V11)</f>
        <v>0</v>
      </c>
      <c r="W8" s="35">
        <f t="shared" si="3"/>
        <v>911597</v>
      </c>
      <c r="X8" s="35">
        <f t="shared" si="3"/>
        <v>0</v>
      </c>
      <c r="Y8" s="35">
        <f t="shared" si="3"/>
        <v>911597</v>
      </c>
      <c r="Z8" s="35">
        <f t="shared" si="3"/>
        <v>0</v>
      </c>
      <c r="AA8" s="35">
        <f t="shared" si="3"/>
        <v>911597</v>
      </c>
      <c r="AB8" s="35">
        <f aca="true" t="shared" si="4" ref="AB8:AG8">SUM(AB9:AB11)</f>
        <v>0</v>
      </c>
      <c r="AC8" s="35">
        <f t="shared" si="4"/>
        <v>911597</v>
      </c>
      <c r="AD8" s="35">
        <f t="shared" si="4"/>
        <v>0</v>
      </c>
      <c r="AE8" s="35">
        <f t="shared" si="4"/>
        <v>911597</v>
      </c>
      <c r="AF8" s="35">
        <f t="shared" si="4"/>
        <v>297577</v>
      </c>
      <c r="AG8" s="35">
        <f t="shared" si="4"/>
        <v>1209174</v>
      </c>
      <c r="AH8" s="35">
        <f>SUM(AH9:AH11)</f>
        <v>0</v>
      </c>
      <c r="AI8" s="35">
        <f>SUM(AI9:AI11)</f>
        <v>1209174</v>
      </c>
    </row>
    <row r="9" spans="1:35" s="4" customFormat="1" ht="67.5">
      <c r="A9" s="18"/>
      <c r="B9" s="11"/>
      <c r="C9" s="19" t="s">
        <v>45</v>
      </c>
      <c r="D9" s="17" t="s">
        <v>46</v>
      </c>
      <c r="E9" s="35">
        <f>110000+9800</f>
        <v>119800</v>
      </c>
      <c r="F9" s="35"/>
      <c r="G9" s="35">
        <f>SUM(E9:F9)</f>
        <v>119800</v>
      </c>
      <c r="H9" s="35"/>
      <c r="I9" s="35">
        <f>SUM(G9:H9)</f>
        <v>119800</v>
      </c>
      <c r="J9" s="35"/>
      <c r="K9" s="35">
        <f>SUM(I9:J9)</f>
        <v>119800</v>
      </c>
      <c r="L9" s="35"/>
      <c r="M9" s="35">
        <f>SUM(K9:L9)</f>
        <v>119800</v>
      </c>
      <c r="N9" s="35"/>
      <c r="O9" s="35">
        <f>SUM(M9:N9)</f>
        <v>119800</v>
      </c>
      <c r="P9" s="35"/>
      <c r="Q9" s="35">
        <f>SUM(O9:P9)</f>
        <v>119800</v>
      </c>
      <c r="R9" s="35"/>
      <c r="S9" s="35">
        <f>SUM(Q9:R9)</f>
        <v>119800</v>
      </c>
      <c r="T9" s="35"/>
      <c r="U9" s="35">
        <f>SUM(S9:T9)</f>
        <v>119800</v>
      </c>
      <c r="V9" s="35"/>
      <c r="W9" s="35">
        <f>SUM(U9:V9)</f>
        <v>119800</v>
      </c>
      <c r="X9" s="35"/>
      <c r="Y9" s="35">
        <f>SUM(W9:X9)</f>
        <v>119800</v>
      </c>
      <c r="Z9" s="35"/>
      <c r="AA9" s="35">
        <f>SUM(Y9:Z9)</f>
        <v>119800</v>
      </c>
      <c r="AB9" s="35"/>
      <c r="AC9" s="35">
        <f>SUM(AA9:AB9)</f>
        <v>119800</v>
      </c>
      <c r="AD9" s="35"/>
      <c r="AE9" s="35">
        <f>SUM(AC9:AD9)</f>
        <v>119800</v>
      </c>
      <c r="AF9" s="35"/>
      <c r="AG9" s="35">
        <f>SUM(AE9:AF9)</f>
        <v>119800</v>
      </c>
      <c r="AH9" s="35"/>
      <c r="AI9" s="35">
        <f>SUM(AG9:AH9)</f>
        <v>119800</v>
      </c>
    </row>
    <row r="10" spans="1:35" s="4" customFormat="1" ht="33.75">
      <c r="A10" s="18"/>
      <c r="B10" s="11"/>
      <c r="C10" s="19" t="s">
        <v>47</v>
      </c>
      <c r="D10" s="17" t="s">
        <v>48</v>
      </c>
      <c r="E10" s="35">
        <v>520000</v>
      </c>
      <c r="F10" s="35"/>
      <c r="G10" s="35">
        <f>SUM(E10:F10)</f>
        <v>520000</v>
      </c>
      <c r="H10" s="35"/>
      <c r="I10" s="35">
        <f>SUM(G10:H10)</f>
        <v>520000</v>
      </c>
      <c r="J10" s="35"/>
      <c r="K10" s="35">
        <f>SUM(I10:J10)</f>
        <v>520000</v>
      </c>
      <c r="L10" s="35"/>
      <c r="M10" s="35">
        <f>SUM(K10:L10)</f>
        <v>520000</v>
      </c>
      <c r="N10" s="35"/>
      <c r="O10" s="35">
        <f>SUM(M10:N10)</f>
        <v>520000</v>
      </c>
      <c r="P10" s="35"/>
      <c r="Q10" s="35">
        <f>SUM(O10:P10)</f>
        <v>520000</v>
      </c>
      <c r="R10" s="35"/>
      <c r="S10" s="35">
        <f>SUM(Q10:R10)</f>
        <v>520000</v>
      </c>
      <c r="T10" s="35"/>
      <c r="U10" s="35">
        <f>SUM(S10:T10)</f>
        <v>520000</v>
      </c>
      <c r="V10" s="35"/>
      <c r="W10" s="35">
        <f>SUM(U10:V10)</f>
        <v>520000</v>
      </c>
      <c r="X10" s="35"/>
      <c r="Y10" s="35">
        <f>SUM(W10:X10)</f>
        <v>520000</v>
      </c>
      <c r="Z10" s="35"/>
      <c r="AA10" s="35">
        <f>SUM(Y10:Z10)</f>
        <v>520000</v>
      </c>
      <c r="AB10" s="35"/>
      <c r="AC10" s="35">
        <f>SUM(AA10:AB10)</f>
        <v>520000</v>
      </c>
      <c r="AD10" s="35"/>
      <c r="AE10" s="35">
        <f>SUM(AC10:AD10)</f>
        <v>520000</v>
      </c>
      <c r="AF10" s="35"/>
      <c r="AG10" s="35">
        <f>SUM(AE10:AF10)</f>
        <v>520000</v>
      </c>
      <c r="AH10" s="35"/>
      <c r="AI10" s="35">
        <f>SUM(AG10:AH10)</f>
        <v>520000</v>
      </c>
    </row>
    <row r="11" spans="1:35" s="4" customFormat="1" ht="56.25">
      <c r="A11" s="18"/>
      <c r="B11" s="11"/>
      <c r="C11" s="19">
        <v>2010</v>
      </c>
      <c r="D11" s="17" t="s">
        <v>56</v>
      </c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>
        <v>0</v>
      </c>
      <c r="P11" s="35">
        <v>271797</v>
      </c>
      <c r="Q11" s="35">
        <f>SUM(O11:P11)</f>
        <v>271797</v>
      </c>
      <c r="R11" s="35"/>
      <c r="S11" s="35">
        <f>SUM(Q11:R11)</f>
        <v>271797</v>
      </c>
      <c r="T11" s="35"/>
      <c r="U11" s="35">
        <f>SUM(S11:T11)</f>
        <v>271797</v>
      </c>
      <c r="V11" s="35"/>
      <c r="W11" s="35">
        <f>SUM(U11:V11)</f>
        <v>271797</v>
      </c>
      <c r="X11" s="35"/>
      <c r="Y11" s="35">
        <f>SUM(W11:X11)</f>
        <v>271797</v>
      </c>
      <c r="Z11" s="35"/>
      <c r="AA11" s="35">
        <f>SUM(Y11:Z11)</f>
        <v>271797</v>
      </c>
      <c r="AB11" s="35"/>
      <c r="AC11" s="35">
        <f>SUM(AA11:AB11)</f>
        <v>271797</v>
      </c>
      <c r="AD11" s="35"/>
      <c r="AE11" s="35">
        <f>SUM(AC11:AD11)</f>
        <v>271797</v>
      </c>
      <c r="AF11" s="35">
        <v>297577</v>
      </c>
      <c r="AG11" s="35">
        <f>SUM(AE11:AF11)</f>
        <v>569374</v>
      </c>
      <c r="AH11" s="35"/>
      <c r="AI11" s="35">
        <f>SUM(AG11:AH11)</f>
        <v>569374</v>
      </c>
    </row>
    <row r="12" spans="1:35" s="1" customFormat="1" ht="24" customHeight="1">
      <c r="A12" s="36" t="s">
        <v>7</v>
      </c>
      <c r="B12" s="37"/>
      <c r="C12" s="38"/>
      <c r="D12" s="39" t="s">
        <v>8</v>
      </c>
      <c r="E12" s="40">
        <f aca="true" t="shared" si="5" ref="E12:R12">SUM(E13,)</f>
        <v>4836700</v>
      </c>
      <c r="F12" s="40">
        <f t="shared" si="5"/>
        <v>0</v>
      </c>
      <c r="G12" s="40">
        <f t="shared" si="5"/>
        <v>4836700</v>
      </c>
      <c r="H12" s="40">
        <f t="shared" si="5"/>
        <v>0</v>
      </c>
      <c r="I12" s="40">
        <f t="shared" si="5"/>
        <v>4836700</v>
      </c>
      <c r="J12" s="40">
        <f t="shared" si="5"/>
        <v>30000</v>
      </c>
      <c r="K12" s="40">
        <f t="shared" si="5"/>
        <v>4866700</v>
      </c>
      <c r="L12" s="40">
        <f t="shared" si="5"/>
        <v>131000</v>
      </c>
      <c r="M12" s="40">
        <f t="shared" si="5"/>
        <v>4997700</v>
      </c>
      <c r="N12" s="40">
        <f t="shared" si="5"/>
        <v>0</v>
      </c>
      <c r="O12" s="40">
        <f t="shared" si="5"/>
        <v>4997700</v>
      </c>
      <c r="P12" s="40">
        <f t="shared" si="5"/>
        <v>0</v>
      </c>
      <c r="Q12" s="40">
        <f t="shared" si="5"/>
        <v>4997700</v>
      </c>
      <c r="R12" s="40">
        <f t="shared" si="5"/>
        <v>0</v>
      </c>
      <c r="S12" s="40">
        <f aca="true" t="shared" si="6" ref="S12:Y12">SUM(S13,S20)</f>
        <v>4997700</v>
      </c>
      <c r="T12" s="40">
        <f t="shared" si="6"/>
        <v>58000</v>
      </c>
      <c r="U12" s="40">
        <f t="shared" si="6"/>
        <v>5055700</v>
      </c>
      <c r="V12" s="40">
        <f t="shared" si="6"/>
        <v>0</v>
      </c>
      <c r="W12" s="40">
        <f t="shared" si="6"/>
        <v>5055700</v>
      </c>
      <c r="X12" s="40">
        <f t="shared" si="6"/>
        <v>94850</v>
      </c>
      <c r="Y12" s="40">
        <f t="shared" si="6"/>
        <v>5150550</v>
      </c>
      <c r="Z12" s="40">
        <f aca="true" t="shared" si="7" ref="Z12:AE12">SUM(Z13,Z20)</f>
        <v>0</v>
      </c>
      <c r="AA12" s="40">
        <f t="shared" si="7"/>
        <v>5150550</v>
      </c>
      <c r="AB12" s="40">
        <f t="shared" si="7"/>
        <v>0</v>
      </c>
      <c r="AC12" s="40">
        <f t="shared" si="7"/>
        <v>5150550</v>
      </c>
      <c r="AD12" s="40">
        <f t="shared" si="7"/>
        <v>0</v>
      </c>
      <c r="AE12" s="40">
        <f t="shared" si="7"/>
        <v>5150550</v>
      </c>
      <c r="AF12" s="40">
        <f>SUM(AF13,AF20)</f>
        <v>0</v>
      </c>
      <c r="AG12" s="40">
        <f>SUM(AG13,AG20)</f>
        <v>5150550</v>
      </c>
      <c r="AH12" s="40">
        <f>SUM(AH13,AH20)</f>
        <v>0</v>
      </c>
      <c r="AI12" s="40">
        <f>SUM(AI13,AI20)</f>
        <v>5150550</v>
      </c>
    </row>
    <row r="13" spans="1:35" s="4" customFormat="1" ht="24" customHeight="1">
      <c r="A13" s="16"/>
      <c r="B13" s="41" t="s">
        <v>9</v>
      </c>
      <c r="C13" s="33"/>
      <c r="D13" s="17" t="s">
        <v>32</v>
      </c>
      <c r="E13" s="15">
        <f>SUM(E14:E18)</f>
        <v>4836700</v>
      </c>
      <c r="F13" s="15">
        <f>SUM(F14:F18)</f>
        <v>0</v>
      </c>
      <c r="G13" s="15">
        <f>SUM(G14:G18)</f>
        <v>4836700</v>
      </c>
      <c r="H13" s="15">
        <f>SUM(H14:H18)</f>
        <v>0</v>
      </c>
      <c r="I13" s="15">
        <f aca="true" t="shared" si="8" ref="I13:O13">SUM(I14:I19)</f>
        <v>4836700</v>
      </c>
      <c r="J13" s="15">
        <f t="shared" si="8"/>
        <v>30000</v>
      </c>
      <c r="K13" s="15">
        <f t="shared" si="8"/>
        <v>4866700</v>
      </c>
      <c r="L13" s="15">
        <f t="shared" si="8"/>
        <v>131000</v>
      </c>
      <c r="M13" s="15">
        <f t="shared" si="8"/>
        <v>4997700</v>
      </c>
      <c r="N13" s="15">
        <f t="shared" si="8"/>
        <v>0</v>
      </c>
      <c r="O13" s="15">
        <f t="shared" si="8"/>
        <v>4997700</v>
      </c>
      <c r="P13" s="15">
        <f aca="true" t="shared" si="9" ref="P13:U13">SUM(P14:P19)</f>
        <v>0</v>
      </c>
      <c r="Q13" s="15">
        <f t="shared" si="9"/>
        <v>4997700</v>
      </c>
      <c r="R13" s="15">
        <f t="shared" si="9"/>
        <v>0</v>
      </c>
      <c r="S13" s="15">
        <f t="shared" si="9"/>
        <v>4997700</v>
      </c>
      <c r="T13" s="15">
        <f t="shared" si="9"/>
        <v>41800</v>
      </c>
      <c r="U13" s="15">
        <f t="shared" si="9"/>
        <v>5039500</v>
      </c>
      <c r="V13" s="15">
        <f aca="true" t="shared" si="10" ref="V13:AA13">SUM(V14:V19)</f>
        <v>0</v>
      </c>
      <c r="W13" s="15">
        <f t="shared" si="10"/>
        <v>5039500</v>
      </c>
      <c r="X13" s="15">
        <f t="shared" si="10"/>
        <v>94850</v>
      </c>
      <c r="Y13" s="15">
        <f t="shared" si="10"/>
        <v>5134350</v>
      </c>
      <c r="Z13" s="15">
        <f t="shared" si="10"/>
        <v>0</v>
      </c>
      <c r="AA13" s="15">
        <f t="shared" si="10"/>
        <v>5134350</v>
      </c>
      <c r="AB13" s="15">
        <f aca="true" t="shared" si="11" ref="AB13:AG13">SUM(AB14:AB19)</f>
        <v>0</v>
      </c>
      <c r="AC13" s="15">
        <f t="shared" si="11"/>
        <v>5134350</v>
      </c>
      <c r="AD13" s="15">
        <f t="shared" si="11"/>
        <v>0</v>
      </c>
      <c r="AE13" s="15">
        <f t="shared" si="11"/>
        <v>5134350</v>
      </c>
      <c r="AF13" s="15">
        <f t="shared" si="11"/>
        <v>0</v>
      </c>
      <c r="AG13" s="15">
        <f t="shared" si="11"/>
        <v>5134350</v>
      </c>
      <c r="AH13" s="15">
        <f>SUM(AH14:AH19)</f>
        <v>0</v>
      </c>
      <c r="AI13" s="15">
        <f>SUM(AI14:AI19)</f>
        <v>5134350</v>
      </c>
    </row>
    <row r="14" spans="1:35" s="4" customFormat="1" ht="24" customHeight="1">
      <c r="A14" s="16"/>
      <c r="B14" s="11"/>
      <c r="C14" s="19" t="s">
        <v>49</v>
      </c>
      <c r="D14" s="17" t="s">
        <v>50</v>
      </c>
      <c r="E14" s="15">
        <v>120000</v>
      </c>
      <c r="F14" s="15"/>
      <c r="G14" s="15">
        <f>SUM(E14:F14)</f>
        <v>120000</v>
      </c>
      <c r="H14" s="15"/>
      <c r="I14" s="15">
        <f>SUM(G14:H14)</f>
        <v>120000</v>
      </c>
      <c r="J14" s="15"/>
      <c r="K14" s="15">
        <f aca="true" t="shared" si="12" ref="K14:K19">SUM(I14:J14)</f>
        <v>120000</v>
      </c>
      <c r="L14" s="15"/>
      <c r="M14" s="15">
        <f aca="true" t="shared" si="13" ref="M14:M19">SUM(K14:L14)</f>
        <v>120000</v>
      </c>
      <c r="N14" s="15"/>
      <c r="O14" s="15">
        <f aca="true" t="shared" si="14" ref="O14:O19">SUM(M14:N14)</f>
        <v>120000</v>
      </c>
      <c r="P14" s="15"/>
      <c r="Q14" s="15">
        <f aca="true" t="shared" si="15" ref="Q14:Q19">SUM(O14:P14)</f>
        <v>120000</v>
      </c>
      <c r="R14" s="15"/>
      <c r="S14" s="15">
        <f aca="true" t="shared" si="16" ref="S14:S19">SUM(Q14:R14)</f>
        <v>120000</v>
      </c>
      <c r="T14" s="15"/>
      <c r="U14" s="15">
        <f aca="true" t="shared" si="17" ref="U14:U19">SUM(S14:T14)</f>
        <v>120000</v>
      </c>
      <c r="V14" s="15"/>
      <c r="W14" s="15">
        <f aca="true" t="shared" si="18" ref="W14:W19">SUM(U14:V14)</f>
        <v>120000</v>
      </c>
      <c r="X14" s="15">
        <v>42000</v>
      </c>
      <c r="Y14" s="15">
        <f aca="true" t="shared" si="19" ref="Y14:Y19">SUM(W14:X14)</f>
        <v>162000</v>
      </c>
      <c r="Z14" s="15"/>
      <c r="AA14" s="15">
        <f aca="true" t="shared" si="20" ref="AA14:AA19">SUM(Y14:Z14)</f>
        <v>162000</v>
      </c>
      <c r="AB14" s="15"/>
      <c r="AC14" s="15">
        <f aca="true" t="shared" si="21" ref="AC14:AC19">SUM(AA14:AB14)</f>
        <v>162000</v>
      </c>
      <c r="AD14" s="15"/>
      <c r="AE14" s="15">
        <f aca="true" t="shared" si="22" ref="AE14:AE19">SUM(AC14:AD14)</f>
        <v>162000</v>
      </c>
      <c r="AF14" s="15"/>
      <c r="AG14" s="15">
        <f aca="true" t="shared" si="23" ref="AG14:AG19">SUM(AE14:AF14)</f>
        <v>162000</v>
      </c>
      <c r="AH14" s="15"/>
      <c r="AI14" s="15">
        <f aca="true" t="shared" si="24" ref="AI14:AI19">SUM(AG14:AH14)</f>
        <v>162000</v>
      </c>
    </row>
    <row r="15" spans="1:35" s="4" customFormat="1" ht="67.5">
      <c r="A15" s="16"/>
      <c r="B15" s="11"/>
      <c r="C15" s="42" t="s">
        <v>45</v>
      </c>
      <c r="D15" s="17" t="s">
        <v>51</v>
      </c>
      <c r="E15" s="15">
        <f>1850000+16000+82000+8000+4000</f>
        <v>1960000</v>
      </c>
      <c r="F15" s="15"/>
      <c r="G15" s="15">
        <f>SUM(E15:F15)</f>
        <v>1960000</v>
      </c>
      <c r="H15" s="15"/>
      <c r="I15" s="15">
        <f>SUM(G15:H15)</f>
        <v>1960000</v>
      </c>
      <c r="J15" s="15"/>
      <c r="K15" s="15">
        <f t="shared" si="12"/>
        <v>1960000</v>
      </c>
      <c r="L15" s="15"/>
      <c r="M15" s="15">
        <f t="shared" si="13"/>
        <v>1960000</v>
      </c>
      <c r="N15" s="15"/>
      <c r="O15" s="15">
        <f t="shared" si="14"/>
        <v>1960000</v>
      </c>
      <c r="P15" s="15"/>
      <c r="Q15" s="15">
        <f t="shared" si="15"/>
        <v>1960000</v>
      </c>
      <c r="R15" s="15"/>
      <c r="S15" s="15">
        <f t="shared" si="16"/>
        <v>1960000</v>
      </c>
      <c r="T15" s="15"/>
      <c r="U15" s="15">
        <f t="shared" si="17"/>
        <v>1960000</v>
      </c>
      <c r="V15" s="15"/>
      <c r="W15" s="15">
        <f t="shared" si="18"/>
        <v>1960000</v>
      </c>
      <c r="X15" s="15"/>
      <c r="Y15" s="15">
        <f t="shared" si="19"/>
        <v>1960000</v>
      </c>
      <c r="Z15" s="15"/>
      <c r="AA15" s="15">
        <f t="shared" si="20"/>
        <v>1960000</v>
      </c>
      <c r="AB15" s="15"/>
      <c r="AC15" s="15">
        <f t="shared" si="21"/>
        <v>1960000</v>
      </c>
      <c r="AD15" s="15"/>
      <c r="AE15" s="15">
        <f t="shared" si="22"/>
        <v>1960000</v>
      </c>
      <c r="AF15" s="15"/>
      <c r="AG15" s="15">
        <f t="shared" si="23"/>
        <v>1960000</v>
      </c>
      <c r="AH15" s="15"/>
      <c r="AI15" s="15">
        <f t="shared" si="24"/>
        <v>1960000</v>
      </c>
    </row>
    <row r="16" spans="1:35" s="4" customFormat="1" ht="33.75">
      <c r="A16" s="16"/>
      <c r="B16" s="11"/>
      <c r="C16" s="42" t="s">
        <v>52</v>
      </c>
      <c r="D16" s="17" t="s">
        <v>123</v>
      </c>
      <c r="E16" s="15">
        <v>30000</v>
      </c>
      <c r="F16" s="15"/>
      <c r="G16" s="15">
        <f>SUM(E16:F16)</f>
        <v>30000</v>
      </c>
      <c r="H16" s="15"/>
      <c r="I16" s="15">
        <f>SUM(G16:H16)</f>
        <v>30000</v>
      </c>
      <c r="J16" s="15"/>
      <c r="K16" s="15">
        <f t="shared" si="12"/>
        <v>30000</v>
      </c>
      <c r="L16" s="15">
        <v>131000</v>
      </c>
      <c r="M16" s="15">
        <f t="shared" si="13"/>
        <v>161000</v>
      </c>
      <c r="N16" s="15"/>
      <c r="O16" s="15">
        <f t="shared" si="14"/>
        <v>161000</v>
      </c>
      <c r="P16" s="15"/>
      <c r="Q16" s="15">
        <f t="shared" si="15"/>
        <v>161000</v>
      </c>
      <c r="R16" s="15"/>
      <c r="S16" s="15">
        <f t="shared" si="16"/>
        <v>161000</v>
      </c>
      <c r="T16" s="15"/>
      <c r="U16" s="15">
        <f t="shared" si="17"/>
        <v>161000</v>
      </c>
      <c r="V16" s="15"/>
      <c r="W16" s="15">
        <f t="shared" si="18"/>
        <v>161000</v>
      </c>
      <c r="X16" s="15">
        <v>52850</v>
      </c>
      <c r="Y16" s="15">
        <f t="shared" si="19"/>
        <v>213850</v>
      </c>
      <c r="Z16" s="15"/>
      <c r="AA16" s="15">
        <f t="shared" si="20"/>
        <v>213850</v>
      </c>
      <c r="AB16" s="15"/>
      <c r="AC16" s="15">
        <f t="shared" si="21"/>
        <v>213850</v>
      </c>
      <c r="AD16" s="15">
        <v>300000</v>
      </c>
      <c r="AE16" s="15">
        <f t="shared" si="22"/>
        <v>513850</v>
      </c>
      <c r="AF16" s="15"/>
      <c r="AG16" s="15">
        <f t="shared" si="23"/>
        <v>513850</v>
      </c>
      <c r="AH16" s="15"/>
      <c r="AI16" s="15">
        <f t="shared" si="24"/>
        <v>513850</v>
      </c>
    </row>
    <row r="17" spans="1:35" s="4" customFormat="1" ht="33.75">
      <c r="A17" s="16"/>
      <c r="B17" s="11"/>
      <c r="C17" s="42" t="s">
        <v>47</v>
      </c>
      <c r="D17" s="17" t="s">
        <v>48</v>
      </c>
      <c r="E17" s="15">
        <f>150000+450000+1300000+800000+9900+4800+2000</f>
        <v>2716700</v>
      </c>
      <c r="F17" s="15"/>
      <c r="G17" s="15">
        <f>SUM(E17:F17)</f>
        <v>2716700</v>
      </c>
      <c r="H17" s="15"/>
      <c r="I17" s="15">
        <f>SUM(G17:H17)</f>
        <v>2716700</v>
      </c>
      <c r="J17" s="15"/>
      <c r="K17" s="15">
        <f t="shared" si="12"/>
        <v>2716700</v>
      </c>
      <c r="L17" s="15"/>
      <c r="M17" s="15">
        <f t="shared" si="13"/>
        <v>2716700</v>
      </c>
      <c r="N17" s="15"/>
      <c r="O17" s="15">
        <f t="shared" si="14"/>
        <v>2716700</v>
      </c>
      <c r="P17" s="15"/>
      <c r="Q17" s="15">
        <f t="shared" si="15"/>
        <v>2716700</v>
      </c>
      <c r="R17" s="15"/>
      <c r="S17" s="15">
        <f t="shared" si="16"/>
        <v>2716700</v>
      </c>
      <c r="T17" s="15">
        <v>41800</v>
      </c>
      <c r="U17" s="15">
        <f t="shared" si="17"/>
        <v>2758500</v>
      </c>
      <c r="V17" s="15"/>
      <c r="W17" s="15">
        <f t="shared" si="18"/>
        <v>2758500</v>
      </c>
      <c r="X17" s="15"/>
      <c r="Y17" s="15">
        <f t="shared" si="19"/>
        <v>2758500</v>
      </c>
      <c r="Z17" s="15"/>
      <c r="AA17" s="15">
        <f t="shared" si="20"/>
        <v>2758500</v>
      </c>
      <c r="AB17" s="15"/>
      <c r="AC17" s="15">
        <f t="shared" si="21"/>
        <v>2758500</v>
      </c>
      <c r="AD17" s="15">
        <v>-300000</v>
      </c>
      <c r="AE17" s="15">
        <f t="shared" si="22"/>
        <v>2458500</v>
      </c>
      <c r="AF17" s="15"/>
      <c r="AG17" s="15">
        <f t="shared" si="23"/>
        <v>2458500</v>
      </c>
      <c r="AH17" s="15"/>
      <c r="AI17" s="15">
        <f t="shared" si="24"/>
        <v>2458500</v>
      </c>
    </row>
    <row r="18" spans="1:35" s="4" customFormat="1" ht="21.75" customHeight="1">
      <c r="A18" s="16"/>
      <c r="B18" s="11"/>
      <c r="C18" s="42" t="s">
        <v>53</v>
      </c>
      <c r="D18" s="17" t="s">
        <v>54</v>
      </c>
      <c r="E18" s="15">
        <v>10000</v>
      </c>
      <c r="F18" s="15"/>
      <c r="G18" s="15">
        <f>SUM(E18:F18)</f>
        <v>10000</v>
      </c>
      <c r="H18" s="15"/>
      <c r="I18" s="15">
        <f>SUM(G18:H18)</f>
        <v>10000</v>
      </c>
      <c r="J18" s="15"/>
      <c r="K18" s="15">
        <f t="shared" si="12"/>
        <v>10000</v>
      </c>
      <c r="L18" s="15"/>
      <c r="M18" s="15">
        <f t="shared" si="13"/>
        <v>10000</v>
      </c>
      <c r="N18" s="15"/>
      <c r="O18" s="15">
        <f t="shared" si="14"/>
        <v>10000</v>
      </c>
      <c r="P18" s="15"/>
      <c r="Q18" s="15">
        <f t="shared" si="15"/>
        <v>10000</v>
      </c>
      <c r="R18" s="15"/>
      <c r="S18" s="15">
        <f t="shared" si="16"/>
        <v>10000</v>
      </c>
      <c r="T18" s="15"/>
      <c r="U18" s="15">
        <f t="shared" si="17"/>
        <v>10000</v>
      </c>
      <c r="V18" s="15"/>
      <c r="W18" s="15">
        <f t="shared" si="18"/>
        <v>10000</v>
      </c>
      <c r="X18" s="15"/>
      <c r="Y18" s="15">
        <f t="shared" si="19"/>
        <v>10000</v>
      </c>
      <c r="Z18" s="15"/>
      <c r="AA18" s="15">
        <f t="shared" si="20"/>
        <v>10000</v>
      </c>
      <c r="AB18" s="15"/>
      <c r="AC18" s="15">
        <f t="shared" si="21"/>
        <v>10000</v>
      </c>
      <c r="AD18" s="15"/>
      <c r="AE18" s="15">
        <f t="shared" si="22"/>
        <v>10000</v>
      </c>
      <c r="AF18" s="15"/>
      <c r="AG18" s="15">
        <f t="shared" si="23"/>
        <v>10000</v>
      </c>
      <c r="AH18" s="15"/>
      <c r="AI18" s="15">
        <f t="shared" si="24"/>
        <v>10000</v>
      </c>
    </row>
    <row r="19" spans="1:35" s="4" customFormat="1" ht="22.5">
      <c r="A19" s="16"/>
      <c r="B19" s="11"/>
      <c r="C19" s="42" t="s">
        <v>132</v>
      </c>
      <c r="D19" s="17" t="s">
        <v>133</v>
      </c>
      <c r="E19" s="15"/>
      <c r="F19" s="15"/>
      <c r="G19" s="15"/>
      <c r="H19" s="15"/>
      <c r="I19" s="15">
        <v>0</v>
      </c>
      <c r="J19" s="15">
        <v>30000</v>
      </c>
      <c r="K19" s="15">
        <f t="shared" si="12"/>
        <v>30000</v>
      </c>
      <c r="L19" s="15"/>
      <c r="M19" s="15">
        <f t="shared" si="13"/>
        <v>30000</v>
      </c>
      <c r="N19" s="15"/>
      <c r="O19" s="15">
        <f t="shared" si="14"/>
        <v>30000</v>
      </c>
      <c r="P19" s="15"/>
      <c r="Q19" s="15">
        <f t="shared" si="15"/>
        <v>30000</v>
      </c>
      <c r="R19" s="15"/>
      <c r="S19" s="15">
        <f t="shared" si="16"/>
        <v>30000</v>
      </c>
      <c r="T19" s="15"/>
      <c r="U19" s="15">
        <f t="shared" si="17"/>
        <v>30000</v>
      </c>
      <c r="V19" s="15"/>
      <c r="W19" s="15">
        <f t="shared" si="18"/>
        <v>30000</v>
      </c>
      <c r="X19" s="15"/>
      <c r="Y19" s="15">
        <f t="shared" si="19"/>
        <v>30000</v>
      </c>
      <c r="Z19" s="15"/>
      <c r="AA19" s="15">
        <f t="shared" si="20"/>
        <v>30000</v>
      </c>
      <c r="AB19" s="15"/>
      <c r="AC19" s="15">
        <f t="shared" si="21"/>
        <v>30000</v>
      </c>
      <c r="AD19" s="15"/>
      <c r="AE19" s="15">
        <f t="shared" si="22"/>
        <v>30000</v>
      </c>
      <c r="AF19" s="15"/>
      <c r="AG19" s="15">
        <f t="shared" si="23"/>
        <v>30000</v>
      </c>
      <c r="AH19" s="15"/>
      <c r="AI19" s="15">
        <f t="shared" si="24"/>
        <v>30000</v>
      </c>
    </row>
    <row r="20" spans="1:35" s="4" customFormat="1" ht="19.5" customHeight="1">
      <c r="A20" s="16"/>
      <c r="B20" s="11">
        <v>70095</v>
      </c>
      <c r="C20" s="42"/>
      <c r="D20" s="17" t="s">
        <v>6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>
        <f aca="true" t="shared" si="25" ref="S20:Y20">SUM(S21)</f>
        <v>0</v>
      </c>
      <c r="T20" s="15">
        <f t="shared" si="25"/>
        <v>16200</v>
      </c>
      <c r="U20" s="15">
        <f t="shared" si="25"/>
        <v>16200</v>
      </c>
      <c r="V20" s="15">
        <f t="shared" si="25"/>
        <v>0</v>
      </c>
      <c r="W20" s="15">
        <f t="shared" si="25"/>
        <v>16200</v>
      </c>
      <c r="X20" s="15">
        <f t="shared" si="25"/>
        <v>0</v>
      </c>
      <c r="Y20" s="15">
        <f t="shared" si="25"/>
        <v>16200</v>
      </c>
      <c r="Z20" s="15">
        <f aca="true" t="shared" si="26" ref="Z20:AI20">SUM(Z21)</f>
        <v>0</v>
      </c>
      <c r="AA20" s="15">
        <f t="shared" si="26"/>
        <v>16200</v>
      </c>
      <c r="AB20" s="15">
        <f t="shared" si="26"/>
        <v>0</v>
      </c>
      <c r="AC20" s="15">
        <f t="shared" si="26"/>
        <v>16200</v>
      </c>
      <c r="AD20" s="15">
        <f t="shared" si="26"/>
        <v>0</v>
      </c>
      <c r="AE20" s="15">
        <f t="shared" si="26"/>
        <v>16200</v>
      </c>
      <c r="AF20" s="15">
        <f t="shared" si="26"/>
        <v>0</v>
      </c>
      <c r="AG20" s="15">
        <f t="shared" si="26"/>
        <v>16200</v>
      </c>
      <c r="AH20" s="15">
        <f t="shared" si="26"/>
        <v>0</v>
      </c>
      <c r="AI20" s="15">
        <f t="shared" si="26"/>
        <v>16200</v>
      </c>
    </row>
    <row r="21" spans="1:35" s="4" customFormat="1" ht="20.25" customHeight="1">
      <c r="A21" s="16"/>
      <c r="B21" s="11"/>
      <c r="C21" s="42" t="s">
        <v>57</v>
      </c>
      <c r="D21" s="17" t="s">
        <v>58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>
        <v>0</v>
      </c>
      <c r="T21" s="15">
        <v>16200</v>
      </c>
      <c r="U21" s="15">
        <f>SUM(S21:T21)</f>
        <v>16200</v>
      </c>
      <c r="V21" s="15"/>
      <c r="W21" s="15">
        <f>SUM(U21:V21)</f>
        <v>16200</v>
      </c>
      <c r="X21" s="15"/>
      <c r="Y21" s="15">
        <f>SUM(W21:X21)</f>
        <v>16200</v>
      </c>
      <c r="Z21" s="15"/>
      <c r="AA21" s="15">
        <f>SUM(Y21:Z21)</f>
        <v>16200</v>
      </c>
      <c r="AB21" s="15"/>
      <c r="AC21" s="15">
        <f>SUM(AA21:AB21)</f>
        <v>16200</v>
      </c>
      <c r="AD21" s="15"/>
      <c r="AE21" s="15">
        <f>SUM(AC21:AD21)</f>
        <v>16200</v>
      </c>
      <c r="AF21" s="15"/>
      <c r="AG21" s="15">
        <f>SUM(AE21:AF21)</f>
        <v>16200</v>
      </c>
      <c r="AH21" s="15"/>
      <c r="AI21" s="15">
        <f>SUM(AG21:AH21)</f>
        <v>16200</v>
      </c>
    </row>
    <row r="22" spans="1:35" s="1" customFormat="1" ht="18.75" customHeight="1">
      <c r="A22" s="36" t="s">
        <v>10</v>
      </c>
      <c r="B22" s="37"/>
      <c r="C22" s="38"/>
      <c r="D22" s="39" t="s">
        <v>55</v>
      </c>
      <c r="E22" s="40">
        <f aca="true" t="shared" si="27" ref="E22:Q22">SUM(E23,E25)</f>
        <v>168600</v>
      </c>
      <c r="F22" s="40">
        <f t="shared" si="27"/>
        <v>0</v>
      </c>
      <c r="G22" s="40">
        <f t="shared" si="27"/>
        <v>168600</v>
      </c>
      <c r="H22" s="40">
        <f t="shared" si="27"/>
        <v>0</v>
      </c>
      <c r="I22" s="40">
        <f t="shared" si="27"/>
        <v>168600</v>
      </c>
      <c r="J22" s="40">
        <f t="shared" si="27"/>
        <v>0</v>
      </c>
      <c r="K22" s="40">
        <f t="shared" si="27"/>
        <v>168600</v>
      </c>
      <c r="L22" s="40">
        <f t="shared" si="27"/>
        <v>0</v>
      </c>
      <c r="M22" s="40">
        <f t="shared" si="27"/>
        <v>168600</v>
      </c>
      <c r="N22" s="40">
        <f t="shared" si="27"/>
        <v>0</v>
      </c>
      <c r="O22" s="40">
        <f t="shared" si="27"/>
        <v>168600</v>
      </c>
      <c r="P22" s="40">
        <f t="shared" si="27"/>
        <v>0</v>
      </c>
      <c r="Q22" s="40">
        <f t="shared" si="27"/>
        <v>168600</v>
      </c>
      <c r="R22" s="40">
        <f aca="true" t="shared" si="28" ref="R22:W22">SUM(R23,R25)</f>
        <v>0</v>
      </c>
      <c r="S22" s="40">
        <f t="shared" si="28"/>
        <v>168600</v>
      </c>
      <c r="T22" s="40">
        <f t="shared" si="28"/>
        <v>0</v>
      </c>
      <c r="U22" s="40">
        <f t="shared" si="28"/>
        <v>168600</v>
      </c>
      <c r="V22" s="40">
        <f t="shared" si="28"/>
        <v>0</v>
      </c>
      <c r="W22" s="40">
        <f t="shared" si="28"/>
        <v>168600</v>
      </c>
      <c r="X22" s="40">
        <f aca="true" t="shared" si="29" ref="X22:AC22">SUM(X23,X25)</f>
        <v>0</v>
      </c>
      <c r="Y22" s="40">
        <f t="shared" si="29"/>
        <v>168600</v>
      </c>
      <c r="Z22" s="40">
        <f t="shared" si="29"/>
        <v>0</v>
      </c>
      <c r="AA22" s="40">
        <f t="shared" si="29"/>
        <v>168600</v>
      </c>
      <c r="AB22" s="40">
        <f t="shared" si="29"/>
        <v>0</v>
      </c>
      <c r="AC22" s="40">
        <f t="shared" si="29"/>
        <v>168600</v>
      </c>
      <c r="AD22" s="40">
        <f aca="true" t="shared" si="30" ref="AD22:AI22">SUM(AD23,AD25)</f>
        <v>2000</v>
      </c>
      <c r="AE22" s="40">
        <f t="shared" si="30"/>
        <v>170600</v>
      </c>
      <c r="AF22" s="40">
        <f t="shared" si="30"/>
        <v>0</v>
      </c>
      <c r="AG22" s="40">
        <f t="shared" si="30"/>
        <v>170600</v>
      </c>
      <c r="AH22" s="40">
        <f t="shared" si="30"/>
        <v>0</v>
      </c>
      <c r="AI22" s="40">
        <f t="shared" si="30"/>
        <v>170600</v>
      </c>
    </row>
    <row r="23" spans="1:35" s="4" customFormat="1" ht="18" customHeight="1">
      <c r="A23" s="16"/>
      <c r="B23" s="41">
        <v>75011</v>
      </c>
      <c r="C23" s="33"/>
      <c r="D23" s="17" t="s">
        <v>11</v>
      </c>
      <c r="E23" s="15">
        <f aca="true" t="shared" si="31" ref="E23:AI23">SUM(E24:E24)</f>
        <v>156600</v>
      </c>
      <c r="F23" s="15">
        <f t="shared" si="31"/>
        <v>0</v>
      </c>
      <c r="G23" s="15">
        <f t="shared" si="31"/>
        <v>156600</v>
      </c>
      <c r="H23" s="15">
        <f t="shared" si="31"/>
        <v>0</v>
      </c>
      <c r="I23" s="15">
        <f t="shared" si="31"/>
        <v>156600</v>
      </c>
      <c r="J23" s="15">
        <f t="shared" si="31"/>
        <v>0</v>
      </c>
      <c r="K23" s="15">
        <f t="shared" si="31"/>
        <v>156600</v>
      </c>
      <c r="L23" s="15">
        <f t="shared" si="31"/>
        <v>0</v>
      </c>
      <c r="M23" s="15">
        <f t="shared" si="31"/>
        <v>156600</v>
      </c>
      <c r="N23" s="15">
        <f t="shared" si="31"/>
        <v>0</v>
      </c>
      <c r="O23" s="15">
        <f t="shared" si="31"/>
        <v>156600</v>
      </c>
      <c r="P23" s="15">
        <f t="shared" si="31"/>
        <v>0</v>
      </c>
      <c r="Q23" s="15">
        <f t="shared" si="31"/>
        <v>156600</v>
      </c>
      <c r="R23" s="15">
        <f t="shared" si="31"/>
        <v>0</v>
      </c>
      <c r="S23" s="15">
        <f t="shared" si="31"/>
        <v>156600</v>
      </c>
      <c r="T23" s="15">
        <f t="shared" si="31"/>
        <v>0</v>
      </c>
      <c r="U23" s="15">
        <f t="shared" si="31"/>
        <v>156600</v>
      </c>
      <c r="V23" s="15">
        <f t="shared" si="31"/>
        <v>0</v>
      </c>
      <c r="W23" s="15">
        <f t="shared" si="31"/>
        <v>156600</v>
      </c>
      <c r="X23" s="15">
        <f t="shared" si="31"/>
        <v>0</v>
      </c>
      <c r="Y23" s="15">
        <f t="shared" si="31"/>
        <v>156600</v>
      </c>
      <c r="Z23" s="15">
        <f t="shared" si="31"/>
        <v>0</v>
      </c>
      <c r="AA23" s="15">
        <f t="shared" si="31"/>
        <v>156600</v>
      </c>
      <c r="AB23" s="15">
        <f t="shared" si="31"/>
        <v>0</v>
      </c>
      <c r="AC23" s="15">
        <f t="shared" si="31"/>
        <v>156600</v>
      </c>
      <c r="AD23" s="15">
        <f t="shared" si="31"/>
        <v>0</v>
      </c>
      <c r="AE23" s="15">
        <f t="shared" si="31"/>
        <v>156600</v>
      </c>
      <c r="AF23" s="15">
        <f t="shared" si="31"/>
        <v>0</v>
      </c>
      <c r="AG23" s="15">
        <f t="shared" si="31"/>
        <v>156600</v>
      </c>
      <c r="AH23" s="15">
        <f t="shared" si="31"/>
        <v>0</v>
      </c>
      <c r="AI23" s="15">
        <f t="shared" si="31"/>
        <v>156600</v>
      </c>
    </row>
    <row r="24" spans="1:35" s="4" customFormat="1" ht="56.25">
      <c r="A24" s="16"/>
      <c r="B24" s="11"/>
      <c r="C24" s="42">
        <v>2010</v>
      </c>
      <c r="D24" s="17" t="s">
        <v>56</v>
      </c>
      <c r="E24" s="35">
        <v>156600</v>
      </c>
      <c r="F24" s="35"/>
      <c r="G24" s="35">
        <f>SUM(E24:F24)</f>
        <v>156600</v>
      </c>
      <c r="H24" s="35"/>
      <c r="I24" s="35">
        <f>SUM(G24:H24)</f>
        <v>156600</v>
      </c>
      <c r="J24" s="35"/>
      <c r="K24" s="35">
        <f>SUM(I24:J24)</f>
        <v>156600</v>
      </c>
      <c r="L24" s="35"/>
      <c r="M24" s="35">
        <f>SUM(K24:L24)</f>
        <v>156600</v>
      </c>
      <c r="N24" s="35"/>
      <c r="O24" s="35">
        <f>SUM(M24:N24)</f>
        <v>156600</v>
      </c>
      <c r="P24" s="35"/>
      <c r="Q24" s="35">
        <f>SUM(O24:P24)</f>
        <v>156600</v>
      </c>
      <c r="R24" s="35"/>
      <c r="S24" s="35">
        <f>SUM(Q24:R24)</f>
        <v>156600</v>
      </c>
      <c r="T24" s="35"/>
      <c r="U24" s="35">
        <f>SUM(S24:T24)</f>
        <v>156600</v>
      </c>
      <c r="V24" s="35"/>
      <c r="W24" s="35">
        <f>SUM(U24:V24)</f>
        <v>156600</v>
      </c>
      <c r="X24" s="35"/>
      <c r="Y24" s="35">
        <f>SUM(W24:X24)</f>
        <v>156600</v>
      </c>
      <c r="Z24" s="35"/>
      <c r="AA24" s="35">
        <f>SUM(Y24:Z24)</f>
        <v>156600</v>
      </c>
      <c r="AB24" s="35"/>
      <c r="AC24" s="35">
        <f>SUM(AA24:AB24)</f>
        <v>156600</v>
      </c>
      <c r="AD24" s="35"/>
      <c r="AE24" s="35">
        <f>SUM(AC24:AD24)</f>
        <v>156600</v>
      </c>
      <c r="AF24" s="35"/>
      <c r="AG24" s="35">
        <f>SUM(AE24:AF24)</f>
        <v>156600</v>
      </c>
      <c r="AH24" s="35"/>
      <c r="AI24" s="35">
        <f>SUM(AG24:AH24)</f>
        <v>156600</v>
      </c>
    </row>
    <row r="25" spans="1:35" s="4" customFormat="1" ht="24" customHeight="1">
      <c r="A25" s="16"/>
      <c r="B25" s="11">
        <v>75023</v>
      </c>
      <c r="C25" s="42"/>
      <c r="D25" s="10" t="s">
        <v>12</v>
      </c>
      <c r="E25" s="15">
        <f aca="true" t="shared" si="32" ref="E25:AI25">SUM(E26)</f>
        <v>12000</v>
      </c>
      <c r="F25" s="15">
        <f t="shared" si="32"/>
        <v>0</v>
      </c>
      <c r="G25" s="15">
        <f t="shared" si="32"/>
        <v>12000</v>
      </c>
      <c r="H25" s="15">
        <f t="shared" si="32"/>
        <v>0</v>
      </c>
      <c r="I25" s="15">
        <f t="shared" si="32"/>
        <v>12000</v>
      </c>
      <c r="J25" s="15">
        <f t="shared" si="32"/>
        <v>0</v>
      </c>
      <c r="K25" s="15">
        <f t="shared" si="32"/>
        <v>12000</v>
      </c>
      <c r="L25" s="15">
        <f t="shared" si="32"/>
        <v>0</v>
      </c>
      <c r="M25" s="15">
        <f t="shared" si="32"/>
        <v>12000</v>
      </c>
      <c r="N25" s="15">
        <f t="shared" si="32"/>
        <v>0</v>
      </c>
      <c r="O25" s="15">
        <f t="shared" si="32"/>
        <v>12000</v>
      </c>
      <c r="P25" s="15">
        <f t="shared" si="32"/>
        <v>0</v>
      </c>
      <c r="Q25" s="15">
        <f t="shared" si="32"/>
        <v>12000</v>
      </c>
      <c r="R25" s="15">
        <f t="shared" si="32"/>
        <v>0</v>
      </c>
      <c r="S25" s="15">
        <f t="shared" si="32"/>
        <v>12000</v>
      </c>
      <c r="T25" s="15">
        <f t="shared" si="32"/>
        <v>0</v>
      </c>
      <c r="U25" s="15">
        <f t="shared" si="32"/>
        <v>12000</v>
      </c>
      <c r="V25" s="15">
        <f t="shared" si="32"/>
        <v>0</v>
      </c>
      <c r="W25" s="15">
        <f t="shared" si="32"/>
        <v>12000</v>
      </c>
      <c r="X25" s="15">
        <f t="shared" si="32"/>
        <v>0</v>
      </c>
      <c r="Y25" s="15">
        <f t="shared" si="32"/>
        <v>12000</v>
      </c>
      <c r="Z25" s="15">
        <f t="shared" si="32"/>
        <v>0</v>
      </c>
      <c r="AA25" s="15">
        <f t="shared" si="32"/>
        <v>12000</v>
      </c>
      <c r="AB25" s="15">
        <f t="shared" si="32"/>
        <v>0</v>
      </c>
      <c r="AC25" s="15">
        <f t="shared" si="32"/>
        <v>12000</v>
      </c>
      <c r="AD25" s="15">
        <f t="shared" si="32"/>
        <v>2000</v>
      </c>
      <c r="AE25" s="15">
        <f t="shared" si="32"/>
        <v>14000</v>
      </c>
      <c r="AF25" s="15">
        <f t="shared" si="32"/>
        <v>0</v>
      </c>
      <c r="AG25" s="15">
        <f t="shared" si="32"/>
        <v>14000</v>
      </c>
      <c r="AH25" s="15">
        <f t="shared" si="32"/>
        <v>0</v>
      </c>
      <c r="AI25" s="15">
        <f t="shared" si="32"/>
        <v>14000</v>
      </c>
    </row>
    <row r="26" spans="1:35" s="4" customFormat="1" ht="21.75" customHeight="1">
      <c r="A26" s="16"/>
      <c r="B26" s="11"/>
      <c r="C26" s="42" t="s">
        <v>57</v>
      </c>
      <c r="D26" s="17" t="s">
        <v>58</v>
      </c>
      <c r="E26" s="15">
        <v>12000</v>
      </c>
      <c r="F26" s="15"/>
      <c r="G26" s="15">
        <f>SUM(E26:F26)</f>
        <v>12000</v>
      </c>
      <c r="H26" s="15"/>
      <c r="I26" s="15">
        <f>SUM(G26:H26)</f>
        <v>12000</v>
      </c>
      <c r="J26" s="15"/>
      <c r="K26" s="15">
        <f>SUM(I26:J26)</f>
        <v>12000</v>
      </c>
      <c r="L26" s="15"/>
      <c r="M26" s="15">
        <f>SUM(K26:L26)</f>
        <v>12000</v>
      </c>
      <c r="N26" s="15"/>
      <c r="O26" s="15">
        <f>SUM(M26:N26)</f>
        <v>12000</v>
      </c>
      <c r="P26" s="15"/>
      <c r="Q26" s="15">
        <f>SUM(O26:P26)</f>
        <v>12000</v>
      </c>
      <c r="R26" s="15"/>
      <c r="S26" s="15">
        <f>SUM(Q26:R26)</f>
        <v>12000</v>
      </c>
      <c r="T26" s="15"/>
      <c r="U26" s="15">
        <f>SUM(S26:T26)</f>
        <v>12000</v>
      </c>
      <c r="V26" s="15"/>
      <c r="W26" s="15">
        <f>SUM(U26:V26)</f>
        <v>12000</v>
      </c>
      <c r="X26" s="15"/>
      <c r="Y26" s="15">
        <f>SUM(W26:X26)</f>
        <v>12000</v>
      </c>
      <c r="Z26" s="15"/>
      <c r="AA26" s="15">
        <f>SUM(Y26:Z26)</f>
        <v>12000</v>
      </c>
      <c r="AB26" s="15"/>
      <c r="AC26" s="15">
        <f>SUM(AA26:AB26)</f>
        <v>12000</v>
      </c>
      <c r="AD26" s="15">
        <v>2000</v>
      </c>
      <c r="AE26" s="15">
        <f>SUM(AC26:AD26)</f>
        <v>14000</v>
      </c>
      <c r="AF26" s="15"/>
      <c r="AG26" s="15">
        <f>SUM(AE26:AF26)</f>
        <v>14000</v>
      </c>
      <c r="AH26" s="15"/>
      <c r="AI26" s="15">
        <f>SUM(AG26:AH26)</f>
        <v>14000</v>
      </c>
    </row>
    <row r="27" spans="1:35" s="1" customFormat="1" ht="36">
      <c r="A27" s="36">
        <v>751</v>
      </c>
      <c r="B27" s="26"/>
      <c r="C27" s="27"/>
      <c r="D27" s="39" t="s">
        <v>59</v>
      </c>
      <c r="E27" s="40">
        <f aca="true" t="shared" si="33" ref="E27:AH28">SUM(E28)</f>
        <v>3952</v>
      </c>
      <c r="F27" s="40">
        <f t="shared" si="33"/>
        <v>0</v>
      </c>
      <c r="G27" s="40">
        <f t="shared" si="33"/>
        <v>3952</v>
      </c>
      <c r="H27" s="40">
        <f t="shared" si="33"/>
        <v>0</v>
      </c>
      <c r="I27" s="40">
        <f t="shared" si="33"/>
        <v>3952</v>
      </c>
      <c r="J27" s="40">
        <f t="shared" si="33"/>
        <v>0</v>
      </c>
      <c r="K27" s="40">
        <f t="shared" si="33"/>
        <v>3952</v>
      </c>
      <c r="L27" s="40">
        <f t="shared" si="33"/>
        <v>0</v>
      </c>
      <c r="M27" s="40">
        <f t="shared" si="33"/>
        <v>3952</v>
      </c>
      <c r="N27" s="40">
        <f t="shared" si="33"/>
        <v>0</v>
      </c>
      <c r="O27" s="40">
        <f aca="true" t="shared" si="34" ref="O27:U27">SUM(O28,O30)</f>
        <v>3952</v>
      </c>
      <c r="P27" s="40">
        <f t="shared" si="34"/>
        <v>20663</v>
      </c>
      <c r="Q27" s="40">
        <f t="shared" si="34"/>
        <v>24615</v>
      </c>
      <c r="R27" s="40">
        <f t="shared" si="34"/>
        <v>21375</v>
      </c>
      <c r="S27" s="40">
        <f t="shared" si="34"/>
        <v>45990</v>
      </c>
      <c r="T27" s="40">
        <f t="shared" si="34"/>
        <v>11000</v>
      </c>
      <c r="U27" s="40">
        <f t="shared" si="34"/>
        <v>56990</v>
      </c>
      <c r="V27" s="40">
        <f>SUM(V28,V30)</f>
        <v>21375</v>
      </c>
      <c r="W27" s="40">
        <f aca="true" t="shared" si="35" ref="W27:AB27">SUM(W28,W30,W34)</f>
        <v>78365</v>
      </c>
      <c r="X27" s="40">
        <f t="shared" si="35"/>
        <v>14329</v>
      </c>
      <c r="Y27" s="40">
        <f t="shared" si="35"/>
        <v>92694</v>
      </c>
      <c r="Z27" s="40">
        <f t="shared" si="35"/>
        <v>0</v>
      </c>
      <c r="AA27" s="40">
        <f t="shared" si="35"/>
        <v>92694</v>
      </c>
      <c r="AB27" s="40">
        <f t="shared" si="35"/>
        <v>2134</v>
      </c>
      <c r="AC27" s="40">
        <f aca="true" t="shared" si="36" ref="AC27:AI27">SUM(AC28,AC30,AC34,AC32)</f>
        <v>94828</v>
      </c>
      <c r="AD27" s="40">
        <f t="shared" si="36"/>
        <v>85887</v>
      </c>
      <c r="AE27" s="40">
        <f t="shared" si="36"/>
        <v>180715</v>
      </c>
      <c r="AF27" s="40">
        <f t="shared" si="36"/>
        <v>0</v>
      </c>
      <c r="AG27" s="40">
        <f t="shared" si="36"/>
        <v>180715</v>
      </c>
      <c r="AH27" s="40">
        <f t="shared" si="36"/>
        <v>0</v>
      </c>
      <c r="AI27" s="40">
        <f t="shared" si="36"/>
        <v>180715</v>
      </c>
    </row>
    <row r="28" spans="1:35" s="4" customFormat="1" ht="22.5">
      <c r="A28" s="18"/>
      <c r="B28" s="41">
        <v>75101</v>
      </c>
      <c r="C28" s="33"/>
      <c r="D28" s="17" t="s">
        <v>13</v>
      </c>
      <c r="E28" s="15">
        <f t="shared" si="33"/>
        <v>3952</v>
      </c>
      <c r="F28" s="15">
        <f t="shared" si="33"/>
        <v>0</v>
      </c>
      <c r="G28" s="15">
        <f t="shared" si="33"/>
        <v>3952</v>
      </c>
      <c r="H28" s="15">
        <f t="shared" si="33"/>
        <v>0</v>
      </c>
      <c r="I28" s="15">
        <f t="shared" si="33"/>
        <v>3952</v>
      </c>
      <c r="J28" s="15">
        <f t="shared" si="33"/>
        <v>0</v>
      </c>
      <c r="K28" s="15">
        <f t="shared" si="33"/>
        <v>3952</v>
      </c>
      <c r="L28" s="15">
        <f t="shared" si="33"/>
        <v>0</v>
      </c>
      <c r="M28" s="15">
        <f t="shared" si="33"/>
        <v>3952</v>
      </c>
      <c r="N28" s="15">
        <f t="shared" si="33"/>
        <v>0</v>
      </c>
      <c r="O28" s="15">
        <f t="shared" si="33"/>
        <v>3952</v>
      </c>
      <c r="P28" s="15">
        <f t="shared" si="33"/>
        <v>0</v>
      </c>
      <c r="Q28" s="15">
        <f t="shared" si="33"/>
        <v>3952</v>
      </c>
      <c r="R28" s="15">
        <f t="shared" si="33"/>
        <v>0</v>
      </c>
      <c r="S28" s="15">
        <f t="shared" si="33"/>
        <v>3952</v>
      </c>
      <c r="T28" s="15">
        <f t="shared" si="33"/>
        <v>0</v>
      </c>
      <c r="U28" s="15">
        <f>SUM(U29)</f>
        <v>3952</v>
      </c>
      <c r="V28" s="15">
        <f t="shared" si="33"/>
        <v>0</v>
      </c>
      <c r="W28" s="15">
        <f>SUM(W29)</f>
        <v>3952</v>
      </c>
      <c r="X28" s="15">
        <f t="shared" si="33"/>
        <v>0</v>
      </c>
      <c r="Y28" s="15">
        <f>SUM(Y29)</f>
        <v>3952</v>
      </c>
      <c r="Z28" s="15">
        <f t="shared" si="33"/>
        <v>0</v>
      </c>
      <c r="AA28" s="15">
        <f>SUM(AA29)</f>
        <v>3952</v>
      </c>
      <c r="AB28" s="15">
        <f t="shared" si="33"/>
        <v>0</v>
      </c>
      <c r="AC28" s="15">
        <f>SUM(AC29)</f>
        <v>3952</v>
      </c>
      <c r="AD28" s="15">
        <f t="shared" si="33"/>
        <v>0</v>
      </c>
      <c r="AE28" s="15">
        <f>SUM(AE29)</f>
        <v>3952</v>
      </c>
      <c r="AF28" s="15">
        <f t="shared" si="33"/>
        <v>0</v>
      </c>
      <c r="AG28" s="15">
        <f>SUM(AG29)</f>
        <v>3952</v>
      </c>
      <c r="AH28" s="15">
        <f t="shared" si="33"/>
        <v>0</v>
      </c>
      <c r="AI28" s="15">
        <f>SUM(AI29)</f>
        <v>3952</v>
      </c>
    </row>
    <row r="29" spans="1:35" s="4" customFormat="1" ht="56.25">
      <c r="A29" s="18"/>
      <c r="B29" s="41"/>
      <c r="C29" s="33">
        <v>2010</v>
      </c>
      <c r="D29" s="17" t="s">
        <v>56</v>
      </c>
      <c r="E29" s="15">
        <v>3952</v>
      </c>
      <c r="F29" s="15"/>
      <c r="G29" s="15">
        <f>SUM(E29:F29)</f>
        <v>3952</v>
      </c>
      <c r="H29" s="15"/>
      <c r="I29" s="15">
        <f>SUM(G29:H29)</f>
        <v>3952</v>
      </c>
      <c r="J29" s="15"/>
      <c r="K29" s="15">
        <f>SUM(I29:J29)</f>
        <v>3952</v>
      </c>
      <c r="L29" s="15"/>
      <c r="M29" s="15">
        <f>SUM(K29:L29)</f>
        <v>3952</v>
      </c>
      <c r="N29" s="15"/>
      <c r="O29" s="15">
        <f>SUM(M29:N29)</f>
        <v>3952</v>
      </c>
      <c r="P29" s="15"/>
      <c r="Q29" s="15">
        <f>SUM(O29:P29)</f>
        <v>3952</v>
      </c>
      <c r="R29" s="15"/>
      <c r="S29" s="15">
        <f>SUM(Q29:R29)</f>
        <v>3952</v>
      </c>
      <c r="T29" s="15"/>
      <c r="U29" s="15">
        <f>SUM(S29:T29)</f>
        <v>3952</v>
      </c>
      <c r="V29" s="15"/>
      <c r="W29" s="15">
        <f>SUM(U29:V29)</f>
        <v>3952</v>
      </c>
      <c r="X29" s="15"/>
      <c r="Y29" s="15">
        <f>SUM(W29:X29)</f>
        <v>3952</v>
      </c>
      <c r="Z29" s="15"/>
      <c r="AA29" s="15">
        <f>SUM(Y29:Z29)</f>
        <v>3952</v>
      </c>
      <c r="AB29" s="15"/>
      <c r="AC29" s="15">
        <f>SUM(AA29:AB29)</f>
        <v>3952</v>
      </c>
      <c r="AD29" s="15"/>
      <c r="AE29" s="15">
        <f>SUM(AC29:AD29)</f>
        <v>3952</v>
      </c>
      <c r="AF29" s="15"/>
      <c r="AG29" s="15">
        <f>SUM(AE29:AF29)</f>
        <v>3952</v>
      </c>
      <c r="AH29" s="15"/>
      <c r="AI29" s="15">
        <f>SUM(AG29:AH29)</f>
        <v>3952</v>
      </c>
    </row>
    <row r="30" spans="1:35" s="4" customFormat="1" ht="24.75" customHeight="1">
      <c r="A30" s="18"/>
      <c r="B30" s="41">
        <v>75107</v>
      </c>
      <c r="C30" s="33"/>
      <c r="D30" s="17" t="s">
        <v>154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>
        <f aca="true" t="shared" si="37" ref="O30:U30">SUM(O31)</f>
        <v>0</v>
      </c>
      <c r="P30" s="15">
        <f t="shared" si="37"/>
        <v>20663</v>
      </c>
      <c r="Q30" s="15">
        <f t="shared" si="37"/>
        <v>20663</v>
      </c>
      <c r="R30" s="15">
        <f t="shared" si="37"/>
        <v>21375</v>
      </c>
      <c r="S30" s="15">
        <f t="shared" si="37"/>
        <v>42038</v>
      </c>
      <c r="T30" s="15">
        <f t="shared" si="37"/>
        <v>11000</v>
      </c>
      <c r="U30" s="15">
        <f t="shared" si="37"/>
        <v>53038</v>
      </c>
      <c r="V30" s="15">
        <f aca="true" t="shared" si="38" ref="V30:AA30">SUM(V31)</f>
        <v>21375</v>
      </c>
      <c r="W30" s="15">
        <f t="shared" si="38"/>
        <v>74413</v>
      </c>
      <c r="X30" s="15">
        <f t="shared" si="38"/>
        <v>0</v>
      </c>
      <c r="Y30" s="15">
        <f t="shared" si="38"/>
        <v>74413</v>
      </c>
      <c r="Z30" s="15">
        <f t="shared" si="38"/>
        <v>0</v>
      </c>
      <c r="AA30" s="15">
        <f t="shared" si="38"/>
        <v>74413</v>
      </c>
      <c r="AB30" s="15">
        <f aca="true" t="shared" si="39" ref="AB30:AG30">SUM(AB31)</f>
        <v>0</v>
      </c>
      <c r="AC30" s="15">
        <f t="shared" si="39"/>
        <v>74413</v>
      </c>
      <c r="AD30" s="15">
        <f t="shared" si="39"/>
        <v>0</v>
      </c>
      <c r="AE30" s="15">
        <f t="shared" si="39"/>
        <v>74413</v>
      </c>
      <c r="AF30" s="15">
        <f t="shared" si="39"/>
        <v>0</v>
      </c>
      <c r="AG30" s="15">
        <f t="shared" si="39"/>
        <v>74413</v>
      </c>
      <c r="AH30" s="15">
        <f>SUM(AH31)</f>
        <v>0</v>
      </c>
      <c r="AI30" s="15">
        <f>SUM(AI31)</f>
        <v>74413</v>
      </c>
    </row>
    <row r="31" spans="1:35" s="4" customFormat="1" ht="56.25">
      <c r="A31" s="18"/>
      <c r="B31" s="41"/>
      <c r="C31" s="33">
        <v>2010</v>
      </c>
      <c r="D31" s="17" t="s">
        <v>56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>
        <v>0</v>
      </c>
      <c r="P31" s="15">
        <v>20663</v>
      </c>
      <c r="Q31" s="15">
        <f>SUM(O31:P31)</f>
        <v>20663</v>
      </c>
      <c r="R31" s="15">
        <v>21375</v>
      </c>
      <c r="S31" s="15">
        <f>SUM(Q31:R31)</f>
        <v>42038</v>
      </c>
      <c r="T31" s="15">
        <v>11000</v>
      </c>
      <c r="U31" s="15">
        <f>SUM(S31:T31)</f>
        <v>53038</v>
      </c>
      <c r="V31" s="15">
        <v>21375</v>
      </c>
      <c r="W31" s="15">
        <f>SUM(U31:V31)</f>
        <v>74413</v>
      </c>
      <c r="X31" s="15"/>
      <c r="Y31" s="15">
        <f>SUM(W31:X31)</f>
        <v>74413</v>
      </c>
      <c r="Z31" s="15"/>
      <c r="AA31" s="15">
        <f>SUM(Y31:Z31)</f>
        <v>74413</v>
      </c>
      <c r="AB31" s="15"/>
      <c r="AC31" s="15">
        <f>SUM(AA31:AB31)</f>
        <v>74413</v>
      </c>
      <c r="AD31" s="15"/>
      <c r="AE31" s="15">
        <f>SUM(AC31:AD31)</f>
        <v>74413</v>
      </c>
      <c r="AF31" s="15"/>
      <c r="AG31" s="15">
        <f>SUM(AE31:AF31)</f>
        <v>74413</v>
      </c>
      <c r="AH31" s="15"/>
      <c r="AI31" s="15">
        <f>SUM(AG31:AH31)</f>
        <v>74413</v>
      </c>
    </row>
    <row r="32" spans="1:35" s="4" customFormat="1" ht="56.25">
      <c r="A32" s="18"/>
      <c r="B32" s="41">
        <v>75109</v>
      </c>
      <c r="C32" s="33"/>
      <c r="D32" s="17" t="s">
        <v>176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>
        <f aca="true" t="shared" si="40" ref="AC32:AI32">SUM(AC33)</f>
        <v>0</v>
      </c>
      <c r="AD32" s="15">
        <f t="shared" si="40"/>
        <v>85887</v>
      </c>
      <c r="AE32" s="15">
        <f t="shared" si="40"/>
        <v>85887</v>
      </c>
      <c r="AF32" s="15">
        <f t="shared" si="40"/>
        <v>0</v>
      </c>
      <c r="AG32" s="15">
        <f t="shared" si="40"/>
        <v>85887</v>
      </c>
      <c r="AH32" s="15">
        <f t="shared" si="40"/>
        <v>0</v>
      </c>
      <c r="AI32" s="15">
        <f t="shared" si="40"/>
        <v>85887</v>
      </c>
    </row>
    <row r="33" spans="1:35" s="4" customFormat="1" ht="56.25">
      <c r="A33" s="18"/>
      <c r="B33" s="41"/>
      <c r="C33" s="33">
        <v>2010</v>
      </c>
      <c r="D33" s="17" t="s">
        <v>56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>
        <v>0</v>
      </c>
      <c r="AD33" s="15">
        <v>85887</v>
      </c>
      <c r="AE33" s="15">
        <f>SUM(AC33:AD33)</f>
        <v>85887</v>
      </c>
      <c r="AF33" s="15"/>
      <c r="AG33" s="15">
        <f>SUM(AE33:AF33)</f>
        <v>85887</v>
      </c>
      <c r="AH33" s="15"/>
      <c r="AI33" s="15">
        <f>SUM(AG33:AH33)</f>
        <v>85887</v>
      </c>
    </row>
    <row r="34" spans="1:35" s="4" customFormat="1" ht="22.5" customHeight="1">
      <c r="A34" s="18"/>
      <c r="B34" s="41">
        <v>75056</v>
      </c>
      <c r="C34" s="33"/>
      <c r="D34" s="17" t="s">
        <v>166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>
        <f aca="true" t="shared" si="41" ref="W34:AI34">SUM(W35)</f>
        <v>0</v>
      </c>
      <c r="X34" s="15">
        <f t="shared" si="41"/>
        <v>14329</v>
      </c>
      <c r="Y34" s="15">
        <f t="shared" si="41"/>
        <v>14329</v>
      </c>
      <c r="Z34" s="15">
        <f t="shared" si="41"/>
        <v>0</v>
      </c>
      <c r="AA34" s="15">
        <f t="shared" si="41"/>
        <v>14329</v>
      </c>
      <c r="AB34" s="15">
        <f t="shared" si="41"/>
        <v>2134</v>
      </c>
      <c r="AC34" s="15">
        <f t="shared" si="41"/>
        <v>16463</v>
      </c>
      <c r="AD34" s="15">
        <f t="shared" si="41"/>
        <v>0</v>
      </c>
      <c r="AE34" s="15">
        <f t="shared" si="41"/>
        <v>16463</v>
      </c>
      <c r="AF34" s="15">
        <f t="shared" si="41"/>
        <v>0</v>
      </c>
      <c r="AG34" s="15">
        <f t="shared" si="41"/>
        <v>16463</v>
      </c>
      <c r="AH34" s="15">
        <f t="shared" si="41"/>
        <v>0</v>
      </c>
      <c r="AI34" s="15">
        <f t="shared" si="41"/>
        <v>16463</v>
      </c>
    </row>
    <row r="35" spans="1:35" s="4" customFormat="1" ht="56.25">
      <c r="A35" s="18"/>
      <c r="B35" s="41"/>
      <c r="C35" s="33">
        <v>2010</v>
      </c>
      <c r="D35" s="17" t="s">
        <v>56</v>
      </c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>
        <v>0</v>
      </c>
      <c r="X35" s="15">
        <v>14329</v>
      </c>
      <c r="Y35" s="15">
        <f>SUM(W35:X35)</f>
        <v>14329</v>
      </c>
      <c r="Z35" s="15"/>
      <c r="AA35" s="15">
        <f>SUM(Y35:Z35)</f>
        <v>14329</v>
      </c>
      <c r="AB35" s="15">
        <v>2134</v>
      </c>
      <c r="AC35" s="15">
        <f>SUM(AA35:AB35)</f>
        <v>16463</v>
      </c>
      <c r="AD35" s="15"/>
      <c r="AE35" s="15">
        <f>SUM(AC35:AD35)</f>
        <v>16463</v>
      </c>
      <c r="AF35" s="15"/>
      <c r="AG35" s="15">
        <f>SUM(AE35:AF35)</f>
        <v>16463</v>
      </c>
      <c r="AH35" s="15"/>
      <c r="AI35" s="15">
        <f>SUM(AG35:AH35)</f>
        <v>16463</v>
      </c>
    </row>
    <row r="36" spans="1:35" s="1" customFormat="1" ht="30" customHeight="1">
      <c r="A36" s="36" t="s">
        <v>14</v>
      </c>
      <c r="B36" s="37"/>
      <c r="C36" s="38"/>
      <c r="D36" s="39" t="s">
        <v>15</v>
      </c>
      <c r="E36" s="40">
        <f aca="true" t="shared" si="42" ref="E36:AI36">SUM(E37)</f>
        <v>5500</v>
      </c>
      <c r="F36" s="40">
        <f t="shared" si="42"/>
        <v>0</v>
      </c>
      <c r="G36" s="40">
        <f t="shared" si="42"/>
        <v>5500</v>
      </c>
      <c r="H36" s="40">
        <f t="shared" si="42"/>
        <v>0</v>
      </c>
      <c r="I36" s="40">
        <f t="shared" si="42"/>
        <v>5500</v>
      </c>
      <c r="J36" s="40">
        <f t="shared" si="42"/>
        <v>0</v>
      </c>
      <c r="K36" s="40">
        <f t="shared" si="42"/>
        <v>5500</v>
      </c>
      <c r="L36" s="40">
        <f t="shared" si="42"/>
        <v>0</v>
      </c>
      <c r="M36" s="40">
        <f t="shared" si="42"/>
        <v>5500</v>
      </c>
      <c r="N36" s="40">
        <f t="shared" si="42"/>
        <v>0</v>
      </c>
      <c r="O36" s="40">
        <f t="shared" si="42"/>
        <v>5500</v>
      </c>
      <c r="P36" s="40">
        <f t="shared" si="42"/>
        <v>0</v>
      </c>
      <c r="Q36" s="40">
        <f t="shared" si="42"/>
        <v>5500</v>
      </c>
      <c r="R36" s="40">
        <f t="shared" si="42"/>
        <v>0</v>
      </c>
      <c r="S36" s="40">
        <f t="shared" si="42"/>
        <v>5500</v>
      </c>
      <c r="T36" s="40">
        <f t="shared" si="42"/>
        <v>0</v>
      </c>
      <c r="U36" s="40">
        <f t="shared" si="42"/>
        <v>5500</v>
      </c>
      <c r="V36" s="40">
        <f t="shared" si="42"/>
        <v>0</v>
      </c>
      <c r="W36" s="40">
        <f t="shared" si="42"/>
        <v>5500</v>
      </c>
      <c r="X36" s="40">
        <f t="shared" si="42"/>
        <v>0</v>
      </c>
      <c r="Y36" s="40">
        <f t="shared" si="42"/>
        <v>5500</v>
      </c>
      <c r="Z36" s="40">
        <f t="shared" si="42"/>
        <v>0</v>
      </c>
      <c r="AA36" s="40">
        <f t="shared" si="42"/>
        <v>5500</v>
      </c>
      <c r="AB36" s="40">
        <f t="shared" si="42"/>
        <v>0</v>
      </c>
      <c r="AC36" s="40">
        <f t="shared" si="42"/>
        <v>5500</v>
      </c>
      <c r="AD36" s="40">
        <f t="shared" si="42"/>
        <v>0</v>
      </c>
      <c r="AE36" s="40">
        <f t="shared" si="42"/>
        <v>5500</v>
      </c>
      <c r="AF36" s="40">
        <f t="shared" si="42"/>
        <v>0</v>
      </c>
      <c r="AG36" s="40">
        <f t="shared" si="42"/>
        <v>5500</v>
      </c>
      <c r="AH36" s="40">
        <f t="shared" si="42"/>
        <v>0</v>
      </c>
      <c r="AI36" s="40">
        <f t="shared" si="42"/>
        <v>5500</v>
      </c>
    </row>
    <row r="37" spans="1:35" s="4" customFormat="1" ht="19.5" customHeight="1">
      <c r="A37" s="18"/>
      <c r="B37" s="41" t="s">
        <v>60</v>
      </c>
      <c r="C37" s="33"/>
      <c r="D37" s="17" t="s">
        <v>16</v>
      </c>
      <c r="E37" s="15">
        <f aca="true" t="shared" si="43" ref="E37:Q37">SUM(E38:E39)</f>
        <v>5500</v>
      </c>
      <c r="F37" s="15">
        <f t="shared" si="43"/>
        <v>0</v>
      </c>
      <c r="G37" s="15">
        <f t="shared" si="43"/>
        <v>5500</v>
      </c>
      <c r="H37" s="15">
        <f t="shared" si="43"/>
        <v>0</v>
      </c>
      <c r="I37" s="15">
        <f t="shared" si="43"/>
        <v>5500</v>
      </c>
      <c r="J37" s="15">
        <f t="shared" si="43"/>
        <v>0</v>
      </c>
      <c r="K37" s="15">
        <f t="shared" si="43"/>
        <v>5500</v>
      </c>
      <c r="L37" s="15">
        <f t="shared" si="43"/>
        <v>0</v>
      </c>
      <c r="M37" s="15">
        <f t="shared" si="43"/>
        <v>5500</v>
      </c>
      <c r="N37" s="15">
        <f t="shared" si="43"/>
        <v>0</v>
      </c>
      <c r="O37" s="15">
        <f t="shared" si="43"/>
        <v>5500</v>
      </c>
      <c r="P37" s="15">
        <f t="shared" si="43"/>
        <v>0</v>
      </c>
      <c r="Q37" s="15">
        <f t="shared" si="43"/>
        <v>5500</v>
      </c>
      <c r="R37" s="15">
        <f aca="true" t="shared" si="44" ref="R37:W37">SUM(R38:R39)</f>
        <v>0</v>
      </c>
      <c r="S37" s="15">
        <f t="shared" si="44"/>
        <v>5500</v>
      </c>
      <c r="T37" s="15">
        <f t="shared" si="44"/>
        <v>0</v>
      </c>
      <c r="U37" s="15">
        <f t="shared" si="44"/>
        <v>5500</v>
      </c>
      <c r="V37" s="15">
        <f t="shared" si="44"/>
        <v>0</v>
      </c>
      <c r="W37" s="15">
        <f t="shared" si="44"/>
        <v>5500</v>
      </c>
      <c r="X37" s="15">
        <f aca="true" t="shared" si="45" ref="X37:AC37">SUM(X38:X39)</f>
        <v>0</v>
      </c>
      <c r="Y37" s="15">
        <f t="shared" si="45"/>
        <v>5500</v>
      </c>
      <c r="Z37" s="15">
        <f t="shared" si="45"/>
        <v>0</v>
      </c>
      <c r="AA37" s="15">
        <f t="shared" si="45"/>
        <v>5500</v>
      </c>
      <c r="AB37" s="15">
        <f t="shared" si="45"/>
        <v>0</v>
      </c>
      <c r="AC37" s="15">
        <f t="shared" si="45"/>
        <v>5500</v>
      </c>
      <c r="AD37" s="15">
        <f aca="true" t="shared" si="46" ref="AD37:AI37">SUM(AD38:AD39)</f>
        <v>0</v>
      </c>
      <c r="AE37" s="15">
        <f t="shared" si="46"/>
        <v>5500</v>
      </c>
      <c r="AF37" s="15">
        <f t="shared" si="46"/>
        <v>0</v>
      </c>
      <c r="AG37" s="15">
        <f t="shared" si="46"/>
        <v>5500</v>
      </c>
      <c r="AH37" s="15">
        <f t="shared" si="46"/>
        <v>0</v>
      </c>
      <c r="AI37" s="15">
        <f t="shared" si="46"/>
        <v>5500</v>
      </c>
    </row>
    <row r="38" spans="1:35" s="4" customFormat="1" ht="21.75" customHeight="1">
      <c r="A38" s="18"/>
      <c r="B38" s="11"/>
      <c r="C38" s="42" t="s">
        <v>61</v>
      </c>
      <c r="D38" s="17" t="s">
        <v>62</v>
      </c>
      <c r="E38" s="15">
        <v>5000</v>
      </c>
      <c r="F38" s="15"/>
      <c r="G38" s="15">
        <f>SUM(E38:F38)</f>
        <v>5000</v>
      </c>
      <c r="H38" s="15"/>
      <c r="I38" s="15">
        <f>SUM(G38:H38)</f>
        <v>5000</v>
      </c>
      <c r="J38" s="15"/>
      <c r="K38" s="15">
        <f>SUM(I38:J38)</f>
        <v>5000</v>
      </c>
      <c r="L38" s="15"/>
      <c r="M38" s="15">
        <f>SUM(K38:L38)</f>
        <v>5000</v>
      </c>
      <c r="N38" s="15"/>
      <c r="O38" s="15">
        <f>SUM(M38:N38)</f>
        <v>5000</v>
      </c>
      <c r="P38" s="15"/>
      <c r="Q38" s="15">
        <f>SUM(O38:P38)</f>
        <v>5000</v>
      </c>
      <c r="R38" s="15"/>
      <c r="S38" s="15">
        <f>SUM(Q38:R38)</f>
        <v>5000</v>
      </c>
      <c r="T38" s="15"/>
      <c r="U38" s="15">
        <f>SUM(S38:T38)</f>
        <v>5000</v>
      </c>
      <c r="V38" s="15"/>
      <c r="W38" s="15">
        <f>SUM(U38:V38)</f>
        <v>5000</v>
      </c>
      <c r="X38" s="15"/>
      <c r="Y38" s="15">
        <f>SUM(W38:X38)</f>
        <v>5000</v>
      </c>
      <c r="Z38" s="15"/>
      <c r="AA38" s="15">
        <f>SUM(Y38:Z38)</f>
        <v>5000</v>
      </c>
      <c r="AB38" s="15"/>
      <c r="AC38" s="15">
        <f>SUM(AA38:AB38)</f>
        <v>5000</v>
      </c>
      <c r="AD38" s="15"/>
      <c r="AE38" s="15">
        <f>SUM(AC38:AD38)</f>
        <v>5000</v>
      </c>
      <c r="AF38" s="15"/>
      <c r="AG38" s="15">
        <f>SUM(AE38:AF38)</f>
        <v>5000</v>
      </c>
      <c r="AH38" s="15"/>
      <c r="AI38" s="15">
        <f>SUM(AG38:AH38)</f>
        <v>5000</v>
      </c>
    </row>
    <row r="39" spans="1:35" s="4" customFormat="1" ht="18.75" customHeight="1">
      <c r="A39" s="18"/>
      <c r="B39" s="11"/>
      <c r="C39" s="42" t="s">
        <v>53</v>
      </c>
      <c r="D39" s="17" t="s">
        <v>54</v>
      </c>
      <c r="E39" s="15">
        <v>500</v>
      </c>
      <c r="F39" s="15"/>
      <c r="G39" s="15">
        <f>SUM(E39:F39)</f>
        <v>500</v>
      </c>
      <c r="H39" s="15"/>
      <c r="I39" s="15">
        <f>SUM(G39:H39)</f>
        <v>500</v>
      </c>
      <c r="J39" s="15"/>
      <c r="K39" s="15">
        <f>SUM(I39:J39)</f>
        <v>500</v>
      </c>
      <c r="L39" s="15"/>
      <c r="M39" s="15">
        <f>SUM(K39:L39)</f>
        <v>500</v>
      </c>
      <c r="N39" s="15"/>
      <c r="O39" s="15">
        <f>SUM(M39:N39)</f>
        <v>500</v>
      </c>
      <c r="P39" s="15"/>
      <c r="Q39" s="15">
        <f>SUM(O39:P39)</f>
        <v>500</v>
      </c>
      <c r="R39" s="15"/>
      <c r="S39" s="15">
        <f>SUM(Q39:R39)</f>
        <v>500</v>
      </c>
      <c r="T39" s="15"/>
      <c r="U39" s="15">
        <f>SUM(S39:T39)</f>
        <v>500</v>
      </c>
      <c r="V39" s="15"/>
      <c r="W39" s="15">
        <f>SUM(U39:V39)</f>
        <v>500</v>
      </c>
      <c r="X39" s="15"/>
      <c r="Y39" s="15">
        <f>SUM(W39:X39)</f>
        <v>500</v>
      </c>
      <c r="Z39" s="15"/>
      <c r="AA39" s="15">
        <f>SUM(Y39:Z39)</f>
        <v>500</v>
      </c>
      <c r="AB39" s="15"/>
      <c r="AC39" s="15">
        <f>SUM(AA39:AB39)</f>
        <v>500</v>
      </c>
      <c r="AD39" s="15"/>
      <c r="AE39" s="15">
        <f>SUM(AC39:AD39)</f>
        <v>500</v>
      </c>
      <c r="AF39" s="15"/>
      <c r="AG39" s="15">
        <f>SUM(AE39:AF39)</f>
        <v>500</v>
      </c>
      <c r="AH39" s="15"/>
      <c r="AI39" s="15">
        <f>SUM(AG39:AH39)</f>
        <v>500</v>
      </c>
    </row>
    <row r="40" spans="1:35" s="1" customFormat="1" ht="51" customHeight="1">
      <c r="A40" s="36" t="s">
        <v>63</v>
      </c>
      <c r="B40" s="37"/>
      <c r="C40" s="38"/>
      <c r="D40" s="39" t="s">
        <v>33</v>
      </c>
      <c r="E40" s="40">
        <f aca="true" t="shared" si="47" ref="E40:Q40">SUM(E41,E44,E52,E62,E68,)</f>
        <v>22599894</v>
      </c>
      <c r="F40" s="40">
        <f t="shared" si="47"/>
        <v>0</v>
      </c>
      <c r="G40" s="40">
        <f t="shared" si="47"/>
        <v>22599894</v>
      </c>
      <c r="H40" s="40">
        <f t="shared" si="47"/>
        <v>0</v>
      </c>
      <c r="I40" s="40">
        <f t="shared" si="47"/>
        <v>22599894</v>
      </c>
      <c r="J40" s="40">
        <f t="shared" si="47"/>
        <v>284818</v>
      </c>
      <c r="K40" s="40">
        <f t="shared" si="47"/>
        <v>22884712</v>
      </c>
      <c r="L40" s="40">
        <f t="shared" si="47"/>
        <v>45904</v>
      </c>
      <c r="M40" s="40">
        <f t="shared" si="47"/>
        <v>22930616</v>
      </c>
      <c r="N40" s="40">
        <f t="shared" si="47"/>
        <v>0</v>
      </c>
      <c r="O40" s="40">
        <f t="shared" si="47"/>
        <v>22930616</v>
      </c>
      <c r="P40" s="40">
        <f t="shared" si="47"/>
        <v>0</v>
      </c>
      <c r="Q40" s="40">
        <f t="shared" si="47"/>
        <v>22930616</v>
      </c>
      <c r="R40" s="40">
        <f aca="true" t="shared" si="48" ref="R40:W40">SUM(R41,R44,R52,R62,R68,)</f>
        <v>0</v>
      </c>
      <c r="S40" s="40">
        <f t="shared" si="48"/>
        <v>22930616</v>
      </c>
      <c r="T40" s="40">
        <f t="shared" si="48"/>
        <v>0</v>
      </c>
      <c r="U40" s="40">
        <f t="shared" si="48"/>
        <v>22930616</v>
      </c>
      <c r="V40" s="40">
        <f t="shared" si="48"/>
        <v>0</v>
      </c>
      <c r="W40" s="40">
        <f t="shared" si="48"/>
        <v>22930616</v>
      </c>
      <c r="X40" s="40">
        <f aca="true" t="shared" si="49" ref="X40:AC40">SUM(X41,X44,X52,X62,X68,)</f>
        <v>0</v>
      </c>
      <c r="Y40" s="40">
        <f t="shared" si="49"/>
        <v>22930616</v>
      </c>
      <c r="Z40" s="40">
        <f t="shared" si="49"/>
        <v>0</v>
      </c>
      <c r="AA40" s="40">
        <f t="shared" si="49"/>
        <v>22930616</v>
      </c>
      <c r="AB40" s="40">
        <f t="shared" si="49"/>
        <v>0</v>
      </c>
      <c r="AC40" s="40">
        <f t="shared" si="49"/>
        <v>22930616</v>
      </c>
      <c r="AD40" s="40">
        <f aca="true" t="shared" si="50" ref="AD40:AI40">SUM(AD41,AD44,AD52,AD62,AD68,)</f>
        <v>-134055</v>
      </c>
      <c r="AE40" s="40">
        <f t="shared" si="50"/>
        <v>22796561</v>
      </c>
      <c r="AF40" s="40">
        <f t="shared" si="50"/>
        <v>0</v>
      </c>
      <c r="AG40" s="40">
        <f t="shared" si="50"/>
        <v>22796561</v>
      </c>
      <c r="AH40" s="40">
        <f t="shared" si="50"/>
        <v>0</v>
      </c>
      <c r="AI40" s="40">
        <f t="shared" si="50"/>
        <v>22796561</v>
      </c>
    </row>
    <row r="41" spans="1:35" s="4" customFormat="1" ht="24" customHeight="1">
      <c r="A41" s="16"/>
      <c r="B41" s="11">
        <v>75601</v>
      </c>
      <c r="C41" s="33"/>
      <c r="D41" s="17" t="s">
        <v>64</v>
      </c>
      <c r="E41" s="15">
        <f aca="true" t="shared" si="51" ref="E41:Q41">SUM(E42:E43)</f>
        <v>41500</v>
      </c>
      <c r="F41" s="15">
        <f t="shared" si="51"/>
        <v>0</v>
      </c>
      <c r="G41" s="15">
        <f t="shared" si="51"/>
        <v>41500</v>
      </c>
      <c r="H41" s="15">
        <f t="shared" si="51"/>
        <v>0</v>
      </c>
      <c r="I41" s="15">
        <f t="shared" si="51"/>
        <v>41500</v>
      </c>
      <c r="J41" s="15">
        <f t="shared" si="51"/>
        <v>0</v>
      </c>
      <c r="K41" s="15">
        <f t="shared" si="51"/>
        <v>41500</v>
      </c>
      <c r="L41" s="15">
        <f t="shared" si="51"/>
        <v>0</v>
      </c>
      <c r="M41" s="15">
        <f t="shared" si="51"/>
        <v>41500</v>
      </c>
      <c r="N41" s="15">
        <f t="shared" si="51"/>
        <v>0</v>
      </c>
      <c r="O41" s="15">
        <f t="shared" si="51"/>
        <v>41500</v>
      </c>
      <c r="P41" s="15">
        <f t="shared" si="51"/>
        <v>0</v>
      </c>
      <c r="Q41" s="15">
        <f t="shared" si="51"/>
        <v>41500</v>
      </c>
      <c r="R41" s="15">
        <f aca="true" t="shared" si="52" ref="R41:W41">SUM(R42:R43)</f>
        <v>0</v>
      </c>
      <c r="S41" s="15">
        <f t="shared" si="52"/>
        <v>41500</v>
      </c>
      <c r="T41" s="15">
        <f t="shared" si="52"/>
        <v>0</v>
      </c>
      <c r="U41" s="15">
        <f t="shared" si="52"/>
        <v>41500</v>
      </c>
      <c r="V41" s="15">
        <f t="shared" si="52"/>
        <v>0</v>
      </c>
      <c r="W41" s="15">
        <f t="shared" si="52"/>
        <v>41500</v>
      </c>
      <c r="X41" s="15">
        <f aca="true" t="shared" si="53" ref="X41:AC41">SUM(X42:X43)</f>
        <v>0</v>
      </c>
      <c r="Y41" s="15">
        <f t="shared" si="53"/>
        <v>41500</v>
      </c>
      <c r="Z41" s="15">
        <f t="shared" si="53"/>
        <v>0</v>
      </c>
      <c r="AA41" s="15">
        <f t="shared" si="53"/>
        <v>41500</v>
      </c>
      <c r="AB41" s="15">
        <f t="shared" si="53"/>
        <v>0</v>
      </c>
      <c r="AC41" s="15">
        <f t="shared" si="53"/>
        <v>41500</v>
      </c>
      <c r="AD41" s="15">
        <f aca="true" t="shared" si="54" ref="AD41:AI41">SUM(AD42:AD43)</f>
        <v>0</v>
      </c>
      <c r="AE41" s="15">
        <f t="shared" si="54"/>
        <v>41500</v>
      </c>
      <c r="AF41" s="15">
        <f t="shared" si="54"/>
        <v>0</v>
      </c>
      <c r="AG41" s="15">
        <f t="shared" si="54"/>
        <v>41500</v>
      </c>
      <c r="AH41" s="15">
        <f t="shared" si="54"/>
        <v>0</v>
      </c>
      <c r="AI41" s="15">
        <f t="shared" si="54"/>
        <v>41500</v>
      </c>
    </row>
    <row r="42" spans="1:35" s="4" customFormat="1" ht="33.75">
      <c r="A42" s="16"/>
      <c r="B42" s="11"/>
      <c r="C42" s="19" t="s">
        <v>65</v>
      </c>
      <c r="D42" s="17" t="s">
        <v>66</v>
      </c>
      <c r="E42" s="15">
        <v>40000</v>
      </c>
      <c r="F42" s="15"/>
      <c r="G42" s="15">
        <f>SUM(E42:F42)</f>
        <v>40000</v>
      </c>
      <c r="H42" s="15"/>
      <c r="I42" s="15">
        <f>SUM(G42:H42)</f>
        <v>40000</v>
      </c>
      <c r="J42" s="15"/>
      <c r="K42" s="15">
        <f>SUM(I42:J42)</f>
        <v>40000</v>
      </c>
      <c r="L42" s="15"/>
      <c r="M42" s="15">
        <f>SUM(K42:L42)</f>
        <v>40000</v>
      </c>
      <c r="N42" s="15"/>
      <c r="O42" s="15">
        <f>SUM(M42:N42)</f>
        <v>40000</v>
      </c>
      <c r="P42" s="15"/>
      <c r="Q42" s="15">
        <f>SUM(O42:P42)</f>
        <v>40000</v>
      </c>
      <c r="R42" s="15"/>
      <c r="S42" s="15">
        <f>SUM(Q42:R42)</f>
        <v>40000</v>
      </c>
      <c r="T42" s="15"/>
      <c r="U42" s="15">
        <f>SUM(S42:T42)</f>
        <v>40000</v>
      </c>
      <c r="V42" s="15"/>
      <c r="W42" s="15">
        <f>SUM(U42:V42)</f>
        <v>40000</v>
      </c>
      <c r="X42" s="15"/>
      <c r="Y42" s="15">
        <f>SUM(W42:X42)</f>
        <v>40000</v>
      </c>
      <c r="Z42" s="15"/>
      <c r="AA42" s="15">
        <f>SUM(Y42:Z42)</f>
        <v>40000</v>
      </c>
      <c r="AB42" s="15"/>
      <c r="AC42" s="15">
        <f>SUM(AA42:AB42)</f>
        <v>40000</v>
      </c>
      <c r="AD42" s="15"/>
      <c r="AE42" s="15">
        <f>SUM(AC42:AD42)</f>
        <v>40000</v>
      </c>
      <c r="AF42" s="15"/>
      <c r="AG42" s="15">
        <f>SUM(AE42:AF42)</f>
        <v>40000</v>
      </c>
      <c r="AH42" s="15"/>
      <c r="AI42" s="15">
        <f>SUM(AG42:AH42)</f>
        <v>40000</v>
      </c>
    </row>
    <row r="43" spans="1:35" s="4" customFormat="1" ht="24" customHeight="1">
      <c r="A43" s="16"/>
      <c r="B43" s="11"/>
      <c r="C43" s="19" t="s">
        <v>67</v>
      </c>
      <c r="D43" s="17" t="s">
        <v>68</v>
      </c>
      <c r="E43" s="15">
        <v>1500</v>
      </c>
      <c r="F43" s="15"/>
      <c r="G43" s="15">
        <f>SUM(E43:F43)</f>
        <v>1500</v>
      </c>
      <c r="H43" s="15"/>
      <c r="I43" s="15">
        <f>SUM(G43:H43)</f>
        <v>1500</v>
      </c>
      <c r="J43" s="15"/>
      <c r="K43" s="15">
        <f>SUM(I43:J43)</f>
        <v>1500</v>
      </c>
      <c r="L43" s="15"/>
      <c r="M43" s="15">
        <f>SUM(K43:L43)</f>
        <v>1500</v>
      </c>
      <c r="N43" s="15"/>
      <c r="O43" s="15">
        <f>SUM(M43:N43)</f>
        <v>1500</v>
      </c>
      <c r="P43" s="15"/>
      <c r="Q43" s="15">
        <f>SUM(O43:P43)</f>
        <v>1500</v>
      </c>
      <c r="R43" s="15"/>
      <c r="S43" s="15">
        <f>SUM(Q43:R43)</f>
        <v>1500</v>
      </c>
      <c r="T43" s="15"/>
      <c r="U43" s="15">
        <f>SUM(S43:T43)</f>
        <v>1500</v>
      </c>
      <c r="V43" s="15"/>
      <c r="W43" s="15">
        <f>SUM(U43:V43)</f>
        <v>1500</v>
      </c>
      <c r="X43" s="15"/>
      <c r="Y43" s="15">
        <f>SUM(W43:X43)</f>
        <v>1500</v>
      </c>
      <c r="Z43" s="15"/>
      <c r="AA43" s="15">
        <f>SUM(Y43:Z43)</f>
        <v>1500</v>
      </c>
      <c r="AB43" s="15"/>
      <c r="AC43" s="15">
        <f>SUM(AA43:AB43)</f>
        <v>1500</v>
      </c>
      <c r="AD43" s="15"/>
      <c r="AE43" s="15">
        <f>SUM(AC43:AD43)</f>
        <v>1500</v>
      </c>
      <c r="AF43" s="15"/>
      <c r="AG43" s="15">
        <f>SUM(AE43:AF43)</f>
        <v>1500</v>
      </c>
      <c r="AH43" s="15"/>
      <c r="AI43" s="15">
        <f>SUM(AG43:AH43)</f>
        <v>1500</v>
      </c>
    </row>
    <row r="44" spans="1:35" s="4" customFormat="1" ht="56.25">
      <c r="A44" s="16"/>
      <c r="B44" s="41" t="s">
        <v>69</v>
      </c>
      <c r="C44" s="33"/>
      <c r="D44" s="17" t="s">
        <v>70</v>
      </c>
      <c r="E44" s="15">
        <f aca="true" t="shared" si="55" ref="E44:Q44">SUM(E45:E51)</f>
        <v>7409319</v>
      </c>
      <c r="F44" s="15">
        <f t="shared" si="55"/>
        <v>0</v>
      </c>
      <c r="G44" s="15">
        <f t="shared" si="55"/>
        <v>7409319</v>
      </c>
      <c r="H44" s="15">
        <f t="shared" si="55"/>
        <v>0</v>
      </c>
      <c r="I44" s="15">
        <f t="shared" si="55"/>
        <v>7409319</v>
      </c>
      <c r="J44" s="15">
        <f t="shared" si="55"/>
        <v>162701</v>
      </c>
      <c r="K44" s="15">
        <f t="shared" si="55"/>
        <v>7572020</v>
      </c>
      <c r="L44" s="15">
        <f t="shared" si="55"/>
        <v>40000</v>
      </c>
      <c r="M44" s="15">
        <f t="shared" si="55"/>
        <v>7612020</v>
      </c>
      <c r="N44" s="15">
        <f t="shared" si="55"/>
        <v>0</v>
      </c>
      <c r="O44" s="15">
        <f t="shared" si="55"/>
        <v>7612020</v>
      </c>
      <c r="P44" s="15">
        <f t="shared" si="55"/>
        <v>0</v>
      </c>
      <c r="Q44" s="15">
        <f t="shared" si="55"/>
        <v>7612020</v>
      </c>
      <c r="R44" s="15">
        <f aca="true" t="shared" si="56" ref="R44:W44">SUM(R45:R51)</f>
        <v>0</v>
      </c>
      <c r="S44" s="15">
        <f t="shared" si="56"/>
        <v>7612020</v>
      </c>
      <c r="T44" s="15">
        <f t="shared" si="56"/>
        <v>0</v>
      </c>
      <c r="U44" s="15">
        <f t="shared" si="56"/>
        <v>7612020</v>
      </c>
      <c r="V44" s="15">
        <f t="shared" si="56"/>
        <v>0</v>
      </c>
      <c r="W44" s="15">
        <f t="shared" si="56"/>
        <v>7612020</v>
      </c>
      <c r="X44" s="15">
        <f aca="true" t="shared" si="57" ref="X44:AC44">SUM(X45:X51)</f>
        <v>0</v>
      </c>
      <c r="Y44" s="15">
        <f t="shared" si="57"/>
        <v>7612020</v>
      </c>
      <c r="Z44" s="15">
        <f t="shared" si="57"/>
        <v>0</v>
      </c>
      <c r="AA44" s="15">
        <f t="shared" si="57"/>
        <v>7612020</v>
      </c>
      <c r="AB44" s="15">
        <f t="shared" si="57"/>
        <v>0</v>
      </c>
      <c r="AC44" s="15">
        <f t="shared" si="57"/>
        <v>7612020</v>
      </c>
      <c r="AD44" s="15">
        <f aca="true" t="shared" si="58" ref="AD44:AI44">SUM(AD45:AD51)</f>
        <v>-15000</v>
      </c>
      <c r="AE44" s="15">
        <f t="shared" si="58"/>
        <v>7597020</v>
      </c>
      <c r="AF44" s="15">
        <f t="shared" si="58"/>
        <v>0</v>
      </c>
      <c r="AG44" s="15">
        <f t="shared" si="58"/>
        <v>7597020</v>
      </c>
      <c r="AH44" s="15">
        <f t="shared" si="58"/>
        <v>0</v>
      </c>
      <c r="AI44" s="15">
        <f t="shared" si="58"/>
        <v>7597020</v>
      </c>
    </row>
    <row r="45" spans="1:35" s="4" customFormat="1" ht="21.75" customHeight="1">
      <c r="A45" s="16"/>
      <c r="B45" s="41"/>
      <c r="C45" s="42" t="s">
        <v>71</v>
      </c>
      <c r="D45" s="17" t="s">
        <v>17</v>
      </c>
      <c r="E45" s="15">
        <v>6712218</v>
      </c>
      <c r="F45" s="15"/>
      <c r="G45" s="15">
        <f aca="true" t="shared" si="59" ref="G45:G51">SUM(E45:F45)</f>
        <v>6712218</v>
      </c>
      <c r="H45" s="15"/>
      <c r="I45" s="15">
        <f aca="true" t="shared" si="60" ref="I45:I51">SUM(G45:H45)</f>
        <v>6712218</v>
      </c>
      <c r="J45" s="15">
        <v>157782</v>
      </c>
      <c r="K45" s="15">
        <f aca="true" t="shared" si="61" ref="K45:K51">SUM(I45:J45)</f>
        <v>6870000</v>
      </c>
      <c r="L45" s="15"/>
      <c r="M45" s="15">
        <f aca="true" t="shared" si="62" ref="M45:M51">SUM(K45:L45)</f>
        <v>6870000</v>
      </c>
      <c r="N45" s="15"/>
      <c r="O45" s="15">
        <f aca="true" t="shared" si="63" ref="O45:O51">SUM(M45:N45)</f>
        <v>6870000</v>
      </c>
      <c r="P45" s="15"/>
      <c r="Q45" s="15">
        <f aca="true" t="shared" si="64" ref="Q45:Q51">SUM(O45:P45)</f>
        <v>6870000</v>
      </c>
      <c r="R45" s="15"/>
      <c r="S45" s="15">
        <f aca="true" t="shared" si="65" ref="S45:S51">SUM(Q45:R45)</f>
        <v>6870000</v>
      </c>
      <c r="T45" s="15"/>
      <c r="U45" s="15">
        <f aca="true" t="shared" si="66" ref="U45:U51">SUM(S45:T45)</f>
        <v>6870000</v>
      </c>
      <c r="V45" s="15"/>
      <c r="W45" s="15">
        <f aca="true" t="shared" si="67" ref="W45:W51">SUM(U45:V45)</f>
        <v>6870000</v>
      </c>
      <c r="X45" s="15"/>
      <c r="Y45" s="15">
        <f aca="true" t="shared" si="68" ref="Y45:Y51">SUM(W45:X45)</f>
        <v>6870000</v>
      </c>
      <c r="Z45" s="15"/>
      <c r="AA45" s="15">
        <f aca="true" t="shared" si="69" ref="AA45:AA51">SUM(Y45:Z45)</f>
        <v>6870000</v>
      </c>
      <c r="AB45" s="15"/>
      <c r="AC45" s="15">
        <f aca="true" t="shared" si="70" ref="AC45:AC51">SUM(AA45:AB45)</f>
        <v>6870000</v>
      </c>
      <c r="AD45" s="15"/>
      <c r="AE45" s="15">
        <f aca="true" t="shared" si="71" ref="AE45:AE51">SUM(AC45:AD45)</f>
        <v>6870000</v>
      </c>
      <c r="AF45" s="15"/>
      <c r="AG45" s="15">
        <f aca="true" t="shared" si="72" ref="AG45:AG51">SUM(AE45:AF45)</f>
        <v>6870000</v>
      </c>
      <c r="AH45" s="15"/>
      <c r="AI45" s="15">
        <f aca="true" t="shared" si="73" ref="AI45:AI51">SUM(AG45:AH45)</f>
        <v>6870000</v>
      </c>
    </row>
    <row r="46" spans="1:35" s="4" customFormat="1" ht="21.75" customHeight="1">
      <c r="A46" s="16"/>
      <c r="B46" s="41"/>
      <c r="C46" s="42" t="s">
        <v>72</v>
      </c>
      <c r="D46" s="17" t="s">
        <v>73</v>
      </c>
      <c r="E46" s="15">
        <v>26903</v>
      </c>
      <c r="F46" s="15"/>
      <c r="G46" s="15">
        <f t="shared" si="59"/>
        <v>26903</v>
      </c>
      <c r="H46" s="15"/>
      <c r="I46" s="15">
        <f t="shared" si="60"/>
        <v>26903</v>
      </c>
      <c r="J46" s="15"/>
      <c r="K46" s="15">
        <f t="shared" si="61"/>
        <v>26903</v>
      </c>
      <c r="L46" s="15"/>
      <c r="M46" s="15">
        <f t="shared" si="62"/>
        <v>26903</v>
      </c>
      <c r="N46" s="15"/>
      <c r="O46" s="15">
        <f t="shared" si="63"/>
        <v>26903</v>
      </c>
      <c r="P46" s="15"/>
      <c r="Q46" s="15">
        <f t="shared" si="64"/>
        <v>26903</v>
      </c>
      <c r="R46" s="15"/>
      <c r="S46" s="15">
        <f t="shared" si="65"/>
        <v>26903</v>
      </c>
      <c r="T46" s="15"/>
      <c r="U46" s="15">
        <f t="shared" si="66"/>
        <v>26903</v>
      </c>
      <c r="V46" s="15"/>
      <c r="W46" s="15">
        <f t="shared" si="67"/>
        <v>26903</v>
      </c>
      <c r="X46" s="15"/>
      <c r="Y46" s="15">
        <f t="shared" si="68"/>
        <v>26903</v>
      </c>
      <c r="Z46" s="15"/>
      <c r="AA46" s="15">
        <f t="shared" si="69"/>
        <v>26903</v>
      </c>
      <c r="AB46" s="15"/>
      <c r="AC46" s="15">
        <f t="shared" si="70"/>
        <v>26903</v>
      </c>
      <c r="AD46" s="15"/>
      <c r="AE46" s="15">
        <f t="shared" si="71"/>
        <v>26903</v>
      </c>
      <c r="AF46" s="15"/>
      <c r="AG46" s="15">
        <f t="shared" si="72"/>
        <v>26903</v>
      </c>
      <c r="AH46" s="15"/>
      <c r="AI46" s="15">
        <f t="shared" si="73"/>
        <v>26903</v>
      </c>
    </row>
    <row r="47" spans="1:35" s="4" customFormat="1" ht="21.75" customHeight="1">
      <c r="A47" s="16"/>
      <c r="B47" s="41"/>
      <c r="C47" s="42" t="s">
        <v>74</v>
      </c>
      <c r="D47" s="17" t="s">
        <v>75</v>
      </c>
      <c r="E47" s="15">
        <v>318660</v>
      </c>
      <c r="F47" s="15"/>
      <c r="G47" s="15">
        <f t="shared" si="59"/>
        <v>318660</v>
      </c>
      <c r="H47" s="15"/>
      <c r="I47" s="15">
        <f t="shared" si="60"/>
        <v>318660</v>
      </c>
      <c r="J47" s="15">
        <v>4919</v>
      </c>
      <c r="K47" s="15">
        <f t="shared" si="61"/>
        <v>323579</v>
      </c>
      <c r="L47" s="15"/>
      <c r="M47" s="15">
        <f t="shared" si="62"/>
        <v>323579</v>
      </c>
      <c r="N47" s="15"/>
      <c r="O47" s="15">
        <f t="shared" si="63"/>
        <v>323579</v>
      </c>
      <c r="P47" s="15"/>
      <c r="Q47" s="15">
        <f t="shared" si="64"/>
        <v>323579</v>
      </c>
      <c r="R47" s="15"/>
      <c r="S47" s="15">
        <f t="shared" si="65"/>
        <v>323579</v>
      </c>
      <c r="T47" s="15"/>
      <c r="U47" s="15">
        <f t="shared" si="66"/>
        <v>323579</v>
      </c>
      <c r="V47" s="15"/>
      <c r="W47" s="15">
        <f t="shared" si="67"/>
        <v>323579</v>
      </c>
      <c r="X47" s="15"/>
      <c r="Y47" s="15">
        <f t="shared" si="68"/>
        <v>323579</v>
      </c>
      <c r="Z47" s="15"/>
      <c r="AA47" s="15">
        <f t="shared" si="69"/>
        <v>323579</v>
      </c>
      <c r="AB47" s="15"/>
      <c r="AC47" s="15">
        <f t="shared" si="70"/>
        <v>323579</v>
      </c>
      <c r="AD47" s="15"/>
      <c r="AE47" s="15">
        <f t="shared" si="71"/>
        <v>323579</v>
      </c>
      <c r="AF47" s="15"/>
      <c r="AG47" s="15">
        <f t="shared" si="72"/>
        <v>323579</v>
      </c>
      <c r="AH47" s="15"/>
      <c r="AI47" s="15">
        <f t="shared" si="73"/>
        <v>323579</v>
      </c>
    </row>
    <row r="48" spans="1:35" s="4" customFormat="1" ht="21.75" customHeight="1">
      <c r="A48" s="16"/>
      <c r="B48" s="41"/>
      <c r="C48" s="42" t="s">
        <v>76</v>
      </c>
      <c r="D48" s="17" t="s">
        <v>77</v>
      </c>
      <c r="E48" s="15">
        <v>60000</v>
      </c>
      <c r="F48" s="15"/>
      <c r="G48" s="15">
        <f t="shared" si="59"/>
        <v>60000</v>
      </c>
      <c r="H48" s="15"/>
      <c r="I48" s="15">
        <f t="shared" si="60"/>
        <v>60000</v>
      </c>
      <c r="J48" s="15"/>
      <c r="K48" s="15">
        <f t="shared" si="61"/>
        <v>60000</v>
      </c>
      <c r="L48" s="15"/>
      <c r="M48" s="15">
        <f t="shared" si="62"/>
        <v>60000</v>
      </c>
      <c r="N48" s="15"/>
      <c r="O48" s="15">
        <f t="shared" si="63"/>
        <v>60000</v>
      </c>
      <c r="P48" s="15"/>
      <c r="Q48" s="15">
        <f t="shared" si="64"/>
        <v>60000</v>
      </c>
      <c r="R48" s="15"/>
      <c r="S48" s="15">
        <f t="shared" si="65"/>
        <v>60000</v>
      </c>
      <c r="T48" s="15"/>
      <c r="U48" s="15">
        <f t="shared" si="66"/>
        <v>60000</v>
      </c>
      <c r="V48" s="15"/>
      <c r="W48" s="15">
        <f t="shared" si="67"/>
        <v>60000</v>
      </c>
      <c r="X48" s="15"/>
      <c r="Y48" s="15">
        <f t="shared" si="68"/>
        <v>60000</v>
      </c>
      <c r="Z48" s="15"/>
      <c r="AA48" s="15">
        <f t="shared" si="69"/>
        <v>60000</v>
      </c>
      <c r="AB48" s="15"/>
      <c r="AC48" s="15">
        <f t="shared" si="70"/>
        <v>60000</v>
      </c>
      <c r="AD48" s="15"/>
      <c r="AE48" s="15">
        <f t="shared" si="71"/>
        <v>60000</v>
      </c>
      <c r="AF48" s="15"/>
      <c r="AG48" s="15">
        <f t="shared" si="72"/>
        <v>60000</v>
      </c>
      <c r="AH48" s="15"/>
      <c r="AI48" s="15">
        <f t="shared" si="73"/>
        <v>60000</v>
      </c>
    </row>
    <row r="49" spans="1:35" s="4" customFormat="1" ht="21.75" customHeight="1">
      <c r="A49" s="16"/>
      <c r="B49" s="41"/>
      <c r="C49" s="42" t="s">
        <v>84</v>
      </c>
      <c r="D49" s="17" t="s">
        <v>85</v>
      </c>
      <c r="E49" s="15"/>
      <c r="F49" s="15"/>
      <c r="G49" s="15"/>
      <c r="H49" s="15"/>
      <c r="I49" s="15"/>
      <c r="J49" s="15"/>
      <c r="K49" s="15">
        <v>0</v>
      </c>
      <c r="L49" s="15">
        <v>40000</v>
      </c>
      <c r="M49" s="15">
        <f t="shared" si="62"/>
        <v>40000</v>
      </c>
      <c r="N49" s="15"/>
      <c r="O49" s="15">
        <f t="shared" si="63"/>
        <v>40000</v>
      </c>
      <c r="P49" s="15"/>
      <c r="Q49" s="15">
        <f t="shared" si="64"/>
        <v>40000</v>
      </c>
      <c r="R49" s="15"/>
      <c r="S49" s="15">
        <f t="shared" si="65"/>
        <v>40000</v>
      </c>
      <c r="T49" s="15"/>
      <c r="U49" s="15">
        <f t="shared" si="66"/>
        <v>40000</v>
      </c>
      <c r="V49" s="15"/>
      <c r="W49" s="15">
        <f t="shared" si="67"/>
        <v>40000</v>
      </c>
      <c r="X49" s="15"/>
      <c r="Y49" s="15">
        <f t="shared" si="68"/>
        <v>40000</v>
      </c>
      <c r="Z49" s="15"/>
      <c r="AA49" s="15">
        <f t="shared" si="69"/>
        <v>40000</v>
      </c>
      <c r="AB49" s="15"/>
      <c r="AC49" s="15">
        <f t="shared" si="70"/>
        <v>40000</v>
      </c>
      <c r="AD49" s="15"/>
      <c r="AE49" s="15">
        <f t="shared" si="71"/>
        <v>40000</v>
      </c>
      <c r="AF49" s="15"/>
      <c r="AG49" s="15">
        <f t="shared" si="72"/>
        <v>40000</v>
      </c>
      <c r="AH49" s="15"/>
      <c r="AI49" s="15">
        <f t="shared" si="73"/>
        <v>40000</v>
      </c>
    </row>
    <row r="50" spans="1:35" s="4" customFormat="1" ht="24" customHeight="1">
      <c r="A50" s="16"/>
      <c r="B50" s="41"/>
      <c r="C50" s="43" t="s">
        <v>67</v>
      </c>
      <c r="D50" s="44" t="s">
        <v>78</v>
      </c>
      <c r="E50" s="20">
        <v>26000</v>
      </c>
      <c r="F50" s="20"/>
      <c r="G50" s="15">
        <f t="shared" si="59"/>
        <v>26000</v>
      </c>
      <c r="H50" s="20"/>
      <c r="I50" s="15">
        <f t="shared" si="60"/>
        <v>26000</v>
      </c>
      <c r="J50" s="20"/>
      <c r="K50" s="15">
        <f t="shared" si="61"/>
        <v>26000</v>
      </c>
      <c r="L50" s="20"/>
      <c r="M50" s="15">
        <f t="shared" si="62"/>
        <v>26000</v>
      </c>
      <c r="N50" s="20"/>
      <c r="O50" s="15">
        <f t="shared" si="63"/>
        <v>26000</v>
      </c>
      <c r="P50" s="20"/>
      <c r="Q50" s="15">
        <f t="shared" si="64"/>
        <v>26000</v>
      </c>
      <c r="R50" s="20"/>
      <c r="S50" s="15">
        <f t="shared" si="65"/>
        <v>26000</v>
      </c>
      <c r="T50" s="20"/>
      <c r="U50" s="15">
        <f t="shared" si="66"/>
        <v>26000</v>
      </c>
      <c r="V50" s="20"/>
      <c r="W50" s="15">
        <f t="shared" si="67"/>
        <v>26000</v>
      </c>
      <c r="X50" s="20"/>
      <c r="Y50" s="15">
        <f t="shared" si="68"/>
        <v>26000</v>
      </c>
      <c r="Z50" s="20"/>
      <c r="AA50" s="15">
        <f t="shared" si="69"/>
        <v>26000</v>
      </c>
      <c r="AB50" s="20"/>
      <c r="AC50" s="15">
        <f t="shared" si="70"/>
        <v>26000</v>
      </c>
      <c r="AD50" s="20">
        <v>-15000</v>
      </c>
      <c r="AE50" s="15">
        <f t="shared" si="71"/>
        <v>11000</v>
      </c>
      <c r="AF50" s="20"/>
      <c r="AG50" s="15">
        <f t="shared" si="72"/>
        <v>11000</v>
      </c>
      <c r="AH50" s="20"/>
      <c r="AI50" s="15">
        <f t="shared" si="73"/>
        <v>11000</v>
      </c>
    </row>
    <row r="51" spans="1:35" s="4" customFormat="1" ht="26.25" customHeight="1">
      <c r="A51" s="16"/>
      <c r="B51" s="41"/>
      <c r="C51" s="42">
        <v>2680</v>
      </c>
      <c r="D51" s="17" t="s">
        <v>124</v>
      </c>
      <c r="E51" s="15">
        <v>265538</v>
      </c>
      <c r="F51" s="15"/>
      <c r="G51" s="15">
        <f t="shared" si="59"/>
        <v>265538</v>
      </c>
      <c r="H51" s="15"/>
      <c r="I51" s="15">
        <f t="shared" si="60"/>
        <v>265538</v>
      </c>
      <c r="J51" s="15"/>
      <c r="K51" s="15">
        <f t="shared" si="61"/>
        <v>265538</v>
      </c>
      <c r="L51" s="15"/>
      <c r="M51" s="15">
        <f t="shared" si="62"/>
        <v>265538</v>
      </c>
      <c r="N51" s="15"/>
      <c r="O51" s="15">
        <f t="shared" si="63"/>
        <v>265538</v>
      </c>
      <c r="P51" s="15"/>
      <c r="Q51" s="15">
        <f t="shared" si="64"/>
        <v>265538</v>
      </c>
      <c r="R51" s="15"/>
      <c r="S51" s="15">
        <f t="shared" si="65"/>
        <v>265538</v>
      </c>
      <c r="T51" s="15"/>
      <c r="U51" s="15">
        <f t="shared" si="66"/>
        <v>265538</v>
      </c>
      <c r="V51" s="15"/>
      <c r="W51" s="15">
        <f t="shared" si="67"/>
        <v>265538</v>
      </c>
      <c r="X51" s="15"/>
      <c r="Y51" s="15">
        <f t="shared" si="68"/>
        <v>265538</v>
      </c>
      <c r="Z51" s="15"/>
      <c r="AA51" s="15">
        <f t="shared" si="69"/>
        <v>265538</v>
      </c>
      <c r="AB51" s="15"/>
      <c r="AC51" s="15">
        <f t="shared" si="70"/>
        <v>265538</v>
      </c>
      <c r="AD51" s="15"/>
      <c r="AE51" s="15">
        <f t="shared" si="71"/>
        <v>265538</v>
      </c>
      <c r="AF51" s="15"/>
      <c r="AG51" s="15">
        <f t="shared" si="72"/>
        <v>265538</v>
      </c>
      <c r="AH51" s="15"/>
      <c r="AI51" s="15">
        <f t="shared" si="73"/>
        <v>265538</v>
      </c>
    </row>
    <row r="52" spans="1:35" s="4" customFormat="1" ht="61.5" customHeight="1">
      <c r="A52" s="16"/>
      <c r="B52" s="41">
        <v>75616</v>
      </c>
      <c r="C52" s="42"/>
      <c r="D52" s="17" t="s">
        <v>79</v>
      </c>
      <c r="E52" s="15">
        <f aca="true" t="shared" si="74" ref="E52:Q52">SUM(E53:E61)</f>
        <v>3801789</v>
      </c>
      <c r="F52" s="15">
        <f t="shared" si="74"/>
        <v>0</v>
      </c>
      <c r="G52" s="15">
        <f t="shared" si="74"/>
        <v>3801789</v>
      </c>
      <c r="H52" s="15">
        <f t="shared" si="74"/>
        <v>0</v>
      </c>
      <c r="I52" s="15">
        <f t="shared" si="74"/>
        <v>3801789</v>
      </c>
      <c r="J52" s="15">
        <f t="shared" si="74"/>
        <v>0</v>
      </c>
      <c r="K52" s="15">
        <f t="shared" si="74"/>
        <v>3801789</v>
      </c>
      <c r="L52" s="15">
        <f t="shared" si="74"/>
        <v>5904</v>
      </c>
      <c r="M52" s="15">
        <f t="shared" si="74"/>
        <v>3807693</v>
      </c>
      <c r="N52" s="15">
        <f t="shared" si="74"/>
        <v>0</v>
      </c>
      <c r="O52" s="15">
        <f t="shared" si="74"/>
        <v>3807693</v>
      </c>
      <c r="P52" s="15">
        <f t="shared" si="74"/>
        <v>0</v>
      </c>
      <c r="Q52" s="15">
        <f t="shared" si="74"/>
        <v>3807693</v>
      </c>
      <c r="R52" s="15">
        <f aca="true" t="shared" si="75" ref="R52:W52">SUM(R53:R61)</f>
        <v>0</v>
      </c>
      <c r="S52" s="15">
        <f t="shared" si="75"/>
        <v>3807693</v>
      </c>
      <c r="T52" s="15">
        <f t="shared" si="75"/>
        <v>0</v>
      </c>
      <c r="U52" s="15">
        <f t="shared" si="75"/>
        <v>3807693</v>
      </c>
      <c r="V52" s="15">
        <f t="shared" si="75"/>
        <v>0</v>
      </c>
      <c r="W52" s="15">
        <f t="shared" si="75"/>
        <v>3807693</v>
      </c>
      <c r="X52" s="15">
        <f aca="true" t="shared" si="76" ref="X52:AC52">SUM(X53:X61)</f>
        <v>0</v>
      </c>
      <c r="Y52" s="15">
        <f t="shared" si="76"/>
        <v>3807693</v>
      </c>
      <c r="Z52" s="15">
        <f t="shared" si="76"/>
        <v>0</v>
      </c>
      <c r="AA52" s="15">
        <f t="shared" si="76"/>
        <v>3807693</v>
      </c>
      <c r="AB52" s="15">
        <f t="shared" si="76"/>
        <v>0</v>
      </c>
      <c r="AC52" s="15">
        <f t="shared" si="76"/>
        <v>3807693</v>
      </c>
      <c r="AD52" s="15">
        <f aca="true" t="shared" si="77" ref="AD52:AI52">SUM(AD53:AD61)</f>
        <v>28000</v>
      </c>
      <c r="AE52" s="15">
        <f t="shared" si="77"/>
        <v>3835693</v>
      </c>
      <c r="AF52" s="15">
        <f t="shared" si="77"/>
        <v>0</v>
      </c>
      <c r="AG52" s="15">
        <f t="shared" si="77"/>
        <v>3835693</v>
      </c>
      <c r="AH52" s="15">
        <f t="shared" si="77"/>
        <v>0</v>
      </c>
      <c r="AI52" s="15">
        <f t="shared" si="77"/>
        <v>3835693</v>
      </c>
    </row>
    <row r="53" spans="1:35" s="4" customFormat="1" ht="21.75" customHeight="1">
      <c r="A53" s="16"/>
      <c r="B53" s="41"/>
      <c r="C53" s="42" t="s">
        <v>71</v>
      </c>
      <c r="D53" s="17" t="s">
        <v>17</v>
      </c>
      <c r="E53" s="15">
        <v>2460154</v>
      </c>
      <c r="F53" s="15"/>
      <c r="G53" s="15">
        <f>SUM(E53:F53)</f>
        <v>2460154</v>
      </c>
      <c r="H53" s="15"/>
      <c r="I53" s="15">
        <f>SUM(G53:H53)</f>
        <v>2460154</v>
      </c>
      <c r="J53" s="15"/>
      <c r="K53" s="15">
        <f>SUM(I53:J53)</f>
        <v>2460154</v>
      </c>
      <c r="L53" s="15"/>
      <c r="M53" s="15">
        <f>SUM(K53:L53)</f>
        <v>2460154</v>
      </c>
      <c r="N53" s="15"/>
      <c r="O53" s="15">
        <f>SUM(M53:N53)</f>
        <v>2460154</v>
      </c>
      <c r="P53" s="15"/>
      <c r="Q53" s="15">
        <f>SUM(O53:P53)</f>
        <v>2460154</v>
      </c>
      <c r="R53" s="15"/>
      <c r="S53" s="15">
        <f>SUM(Q53:R53)</f>
        <v>2460154</v>
      </c>
      <c r="T53" s="15"/>
      <c r="U53" s="15">
        <f>SUM(S53:T53)</f>
        <v>2460154</v>
      </c>
      <c r="V53" s="15"/>
      <c r="W53" s="15">
        <f>SUM(U53:V53)</f>
        <v>2460154</v>
      </c>
      <c r="X53" s="15"/>
      <c r="Y53" s="15">
        <f>SUM(W53:X53)</f>
        <v>2460154</v>
      </c>
      <c r="Z53" s="15"/>
      <c r="AA53" s="15">
        <f>SUM(Y53:Z53)</f>
        <v>2460154</v>
      </c>
      <c r="AB53" s="15"/>
      <c r="AC53" s="15">
        <f>SUM(AA53:AB53)</f>
        <v>2460154</v>
      </c>
      <c r="AD53" s="15"/>
      <c r="AE53" s="15">
        <f>SUM(AC53:AD53)</f>
        <v>2460154</v>
      </c>
      <c r="AF53" s="15"/>
      <c r="AG53" s="15">
        <f>SUM(AE53:AF53)</f>
        <v>2460154</v>
      </c>
      <c r="AH53" s="15"/>
      <c r="AI53" s="15">
        <f>SUM(AG53:AH53)</f>
        <v>2460154</v>
      </c>
    </row>
    <row r="54" spans="1:35" s="4" customFormat="1" ht="21.75" customHeight="1">
      <c r="A54" s="16"/>
      <c r="B54" s="41"/>
      <c r="C54" s="42" t="s">
        <v>72</v>
      </c>
      <c r="D54" s="17" t="s">
        <v>73</v>
      </c>
      <c r="E54" s="15">
        <v>348755</v>
      </c>
      <c r="F54" s="15"/>
      <c r="G54" s="15">
        <f aca="true" t="shared" si="78" ref="G54:G61">SUM(E54:F54)</f>
        <v>348755</v>
      </c>
      <c r="H54" s="15"/>
      <c r="I54" s="15">
        <f aca="true" t="shared" si="79" ref="I54:I61">SUM(G54:H54)</f>
        <v>348755</v>
      </c>
      <c r="J54" s="15"/>
      <c r="K54" s="15">
        <f aca="true" t="shared" si="80" ref="K54:K61">SUM(I54:J54)</f>
        <v>348755</v>
      </c>
      <c r="L54" s="15"/>
      <c r="M54" s="15">
        <f aca="true" t="shared" si="81" ref="M54:M61">SUM(K54:L54)</f>
        <v>348755</v>
      </c>
      <c r="N54" s="15"/>
      <c r="O54" s="15">
        <f aca="true" t="shared" si="82" ref="O54:O61">SUM(M54:N54)</f>
        <v>348755</v>
      </c>
      <c r="P54" s="15"/>
      <c r="Q54" s="15">
        <f aca="true" t="shared" si="83" ref="Q54:Q61">SUM(O54:P54)</f>
        <v>348755</v>
      </c>
      <c r="R54" s="15"/>
      <c r="S54" s="15">
        <f aca="true" t="shared" si="84" ref="S54:S61">SUM(Q54:R54)</f>
        <v>348755</v>
      </c>
      <c r="T54" s="15"/>
      <c r="U54" s="15">
        <f aca="true" t="shared" si="85" ref="U54:U61">SUM(S54:T54)</f>
        <v>348755</v>
      </c>
      <c r="V54" s="15"/>
      <c r="W54" s="15">
        <f aca="true" t="shared" si="86" ref="W54:W61">SUM(U54:V54)</f>
        <v>348755</v>
      </c>
      <c r="X54" s="15"/>
      <c r="Y54" s="15">
        <f aca="true" t="shared" si="87" ref="Y54:Y61">SUM(W54:X54)</f>
        <v>348755</v>
      </c>
      <c r="Z54" s="15"/>
      <c r="AA54" s="15">
        <f aca="true" t="shared" si="88" ref="AA54:AA61">SUM(Y54:Z54)</f>
        <v>348755</v>
      </c>
      <c r="AB54" s="15"/>
      <c r="AC54" s="15">
        <f aca="true" t="shared" si="89" ref="AC54:AC61">SUM(AA54:AB54)</f>
        <v>348755</v>
      </c>
      <c r="AD54" s="15"/>
      <c r="AE54" s="15">
        <f aca="true" t="shared" si="90" ref="AE54:AE61">SUM(AC54:AD54)</f>
        <v>348755</v>
      </c>
      <c r="AF54" s="15"/>
      <c r="AG54" s="15">
        <f aca="true" t="shared" si="91" ref="AG54:AG61">SUM(AE54:AF54)</f>
        <v>348755</v>
      </c>
      <c r="AH54" s="15"/>
      <c r="AI54" s="15">
        <f aca="true" t="shared" si="92" ref="AI54:AI61">SUM(AG54:AH54)</f>
        <v>348755</v>
      </c>
    </row>
    <row r="55" spans="1:35" s="4" customFormat="1" ht="21.75" customHeight="1">
      <c r="A55" s="16"/>
      <c r="B55" s="41"/>
      <c r="C55" s="42" t="s">
        <v>74</v>
      </c>
      <c r="D55" s="17" t="s">
        <v>75</v>
      </c>
      <c r="E55" s="15">
        <v>7880</v>
      </c>
      <c r="F55" s="15"/>
      <c r="G55" s="15">
        <f t="shared" si="78"/>
        <v>7880</v>
      </c>
      <c r="H55" s="15"/>
      <c r="I55" s="15">
        <f t="shared" si="79"/>
        <v>7880</v>
      </c>
      <c r="J55" s="15"/>
      <c r="K55" s="15">
        <f t="shared" si="80"/>
        <v>7880</v>
      </c>
      <c r="L55" s="15"/>
      <c r="M55" s="15">
        <f t="shared" si="81"/>
        <v>7880</v>
      </c>
      <c r="N55" s="15"/>
      <c r="O55" s="15">
        <f t="shared" si="82"/>
        <v>7880</v>
      </c>
      <c r="P55" s="15"/>
      <c r="Q55" s="15">
        <f t="shared" si="83"/>
        <v>7880</v>
      </c>
      <c r="R55" s="15"/>
      <c r="S55" s="15">
        <f t="shared" si="84"/>
        <v>7880</v>
      </c>
      <c r="T55" s="15"/>
      <c r="U55" s="15">
        <f t="shared" si="85"/>
        <v>7880</v>
      </c>
      <c r="V55" s="15"/>
      <c r="W55" s="15">
        <f t="shared" si="86"/>
        <v>7880</v>
      </c>
      <c r="X55" s="15"/>
      <c r="Y55" s="15">
        <f t="shared" si="87"/>
        <v>7880</v>
      </c>
      <c r="Z55" s="15"/>
      <c r="AA55" s="15">
        <f t="shared" si="88"/>
        <v>7880</v>
      </c>
      <c r="AB55" s="15"/>
      <c r="AC55" s="15">
        <f t="shared" si="89"/>
        <v>7880</v>
      </c>
      <c r="AD55" s="15"/>
      <c r="AE55" s="15">
        <f t="shared" si="90"/>
        <v>7880</v>
      </c>
      <c r="AF55" s="15"/>
      <c r="AG55" s="15">
        <f t="shared" si="91"/>
        <v>7880</v>
      </c>
      <c r="AH55" s="15"/>
      <c r="AI55" s="15">
        <f t="shared" si="92"/>
        <v>7880</v>
      </c>
    </row>
    <row r="56" spans="1:35" s="4" customFormat="1" ht="21.75" customHeight="1">
      <c r="A56" s="16"/>
      <c r="B56" s="41"/>
      <c r="C56" s="42" t="s">
        <v>76</v>
      </c>
      <c r="D56" s="17" t="s">
        <v>77</v>
      </c>
      <c r="E56" s="15">
        <v>250000</v>
      </c>
      <c r="F56" s="15"/>
      <c r="G56" s="15">
        <f t="shared" si="78"/>
        <v>250000</v>
      </c>
      <c r="H56" s="15"/>
      <c r="I56" s="15">
        <f t="shared" si="79"/>
        <v>250000</v>
      </c>
      <c r="J56" s="15"/>
      <c r="K56" s="15">
        <f t="shared" si="80"/>
        <v>250000</v>
      </c>
      <c r="L56" s="15"/>
      <c r="M56" s="15">
        <f t="shared" si="81"/>
        <v>250000</v>
      </c>
      <c r="N56" s="15"/>
      <c r="O56" s="15">
        <f t="shared" si="82"/>
        <v>250000</v>
      </c>
      <c r="P56" s="15"/>
      <c r="Q56" s="15">
        <f t="shared" si="83"/>
        <v>250000</v>
      </c>
      <c r="R56" s="15"/>
      <c r="S56" s="15">
        <f t="shared" si="84"/>
        <v>250000</v>
      </c>
      <c r="T56" s="15"/>
      <c r="U56" s="15">
        <f t="shared" si="85"/>
        <v>250000</v>
      </c>
      <c r="V56" s="15"/>
      <c r="W56" s="15">
        <f t="shared" si="86"/>
        <v>250000</v>
      </c>
      <c r="X56" s="15"/>
      <c r="Y56" s="15">
        <f t="shared" si="87"/>
        <v>250000</v>
      </c>
      <c r="Z56" s="15"/>
      <c r="AA56" s="15">
        <f t="shared" si="88"/>
        <v>250000</v>
      </c>
      <c r="AB56" s="15"/>
      <c r="AC56" s="15">
        <f t="shared" si="89"/>
        <v>250000</v>
      </c>
      <c r="AD56" s="15"/>
      <c r="AE56" s="15">
        <f t="shared" si="90"/>
        <v>250000</v>
      </c>
      <c r="AF56" s="15"/>
      <c r="AG56" s="15">
        <f t="shared" si="91"/>
        <v>250000</v>
      </c>
      <c r="AH56" s="15"/>
      <c r="AI56" s="15">
        <f t="shared" si="92"/>
        <v>250000</v>
      </c>
    </row>
    <row r="57" spans="1:35" s="4" customFormat="1" ht="21.75" customHeight="1">
      <c r="A57" s="16"/>
      <c r="B57" s="41"/>
      <c r="C57" s="42" t="s">
        <v>143</v>
      </c>
      <c r="D57" s="15" t="s">
        <v>144</v>
      </c>
      <c r="E57" s="15"/>
      <c r="F57" s="15"/>
      <c r="G57" s="15"/>
      <c r="H57" s="15"/>
      <c r="I57" s="15"/>
      <c r="J57" s="15"/>
      <c r="K57" s="15">
        <v>0</v>
      </c>
      <c r="L57" s="15">
        <v>5904</v>
      </c>
      <c r="M57" s="15">
        <f t="shared" si="81"/>
        <v>5904</v>
      </c>
      <c r="N57" s="15"/>
      <c r="O57" s="15">
        <f t="shared" si="82"/>
        <v>5904</v>
      </c>
      <c r="P57" s="15"/>
      <c r="Q57" s="15">
        <f t="shared" si="83"/>
        <v>5904</v>
      </c>
      <c r="R57" s="15"/>
      <c r="S57" s="15">
        <f t="shared" si="84"/>
        <v>5904</v>
      </c>
      <c r="T57" s="15"/>
      <c r="U57" s="15">
        <f t="shared" si="85"/>
        <v>5904</v>
      </c>
      <c r="V57" s="15"/>
      <c r="W57" s="15">
        <f t="shared" si="86"/>
        <v>5904</v>
      </c>
      <c r="X57" s="15"/>
      <c r="Y57" s="15">
        <f t="shared" si="87"/>
        <v>5904</v>
      </c>
      <c r="Z57" s="15"/>
      <c r="AA57" s="15">
        <f t="shared" si="88"/>
        <v>5904</v>
      </c>
      <c r="AB57" s="15"/>
      <c r="AC57" s="15">
        <f t="shared" si="89"/>
        <v>5904</v>
      </c>
      <c r="AD57" s="15">
        <v>13000</v>
      </c>
      <c r="AE57" s="15">
        <f t="shared" si="90"/>
        <v>18904</v>
      </c>
      <c r="AF57" s="15"/>
      <c r="AG57" s="15">
        <f t="shared" si="91"/>
        <v>18904</v>
      </c>
      <c r="AH57" s="15"/>
      <c r="AI57" s="15">
        <f t="shared" si="92"/>
        <v>18904</v>
      </c>
    </row>
    <row r="58" spans="1:35" s="4" customFormat="1" ht="21.75" customHeight="1">
      <c r="A58" s="16"/>
      <c r="B58" s="41"/>
      <c r="C58" s="42" t="s">
        <v>80</v>
      </c>
      <c r="D58" s="17" t="s">
        <v>81</v>
      </c>
      <c r="E58" s="15">
        <v>10000</v>
      </c>
      <c r="F58" s="15"/>
      <c r="G58" s="15">
        <f t="shared" si="78"/>
        <v>10000</v>
      </c>
      <c r="H58" s="15"/>
      <c r="I58" s="15">
        <f t="shared" si="79"/>
        <v>10000</v>
      </c>
      <c r="J58" s="15"/>
      <c r="K58" s="15">
        <f t="shared" si="80"/>
        <v>10000</v>
      </c>
      <c r="L58" s="15"/>
      <c r="M58" s="15">
        <f t="shared" si="81"/>
        <v>10000</v>
      </c>
      <c r="N58" s="15"/>
      <c r="O58" s="15">
        <f t="shared" si="82"/>
        <v>10000</v>
      </c>
      <c r="P58" s="15"/>
      <c r="Q58" s="15">
        <f t="shared" si="83"/>
        <v>10000</v>
      </c>
      <c r="R58" s="15"/>
      <c r="S58" s="15">
        <f t="shared" si="84"/>
        <v>10000</v>
      </c>
      <c r="T58" s="15"/>
      <c r="U58" s="15">
        <f t="shared" si="85"/>
        <v>10000</v>
      </c>
      <c r="V58" s="15"/>
      <c r="W58" s="15">
        <f t="shared" si="86"/>
        <v>10000</v>
      </c>
      <c r="X58" s="15"/>
      <c r="Y58" s="15">
        <f t="shared" si="87"/>
        <v>10000</v>
      </c>
      <c r="Z58" s="15"/>
      <c r="AA58" s="15">
        <f t="shared" si="88"/>
        <v>10000</v>
      </c>
      <c r="AB58" s="15"/>
      <c r="AC58" s="15">
        <f t="shared" si="89"/>
        <v>10000</v>
      </c>
      <c r="AD58" s="15"/>
      <c r="AE58" s="15">
        <f t="shared" si="90"/>
        <v>10000</v>
      </c>
      <c r="AF58" s="15"/>
      <c r="AG58" s="15">
        <f t="shared" si="91"/>
        <v>10000</v>
      </c>
      <c r="AH58" s="15"/>
      <c r="AI58" s="15">
        <f t="shared" si="92"/>
        <v>10000</v>
      </c>
    </row>
    <row r="59" spans="1:35" s="4" customFormat="1" ht="21.75" customHeight="1">
      <c r="A59" s="16"/>
      <c r="B59" s="41"/>
      <c r="C59" s="42" t="s">
        <v>82</v>
      </c>
      <c r="D59" s="17" t="s">
        <v>83</v>
      </c>
      <c r="E59" s="15">
        <v>70000</v>
      </c>
      <c r="F59" s="15"/>
      <c r="G59" s="15">
        <f t="shared" si="78"/>
        <v>70000</v>
      </c>
      <c r="H59" s="15"/>
      <c r="I59" s="15">
        <f t="shared" si="79"/>
        <v>70000</v>
      </c>
      <c r="J59" s="15"/>
      <c r="K59" s="15">
        <f t="shared" si="80"/>
        <v>70000</v>
      </c>
      <c r="L59" s="15"/>
      <c r="M59" s="15">
        <f t="shared" si="81"/>
        <v>70000</v>
      </c>
      <c r="N59" s="15"/>
      <c r="O59" s="15">
        <f t="shared" si="82"/>
        <v>70000</v>
      </c>
      <c r="P59" s="15"/>
      <c r="Q59" s="15">
        <f t="shared" si="83"/>
        <v>70000</v>
      </c>
      <c r="R59" s="15"/>
      <c r="S59" s="15">
        <f t="shared" si="84"/>
        <v>70000</v>
      </c>
      <c r="T59" s="15"/>
      <c r="U59" s="15">
        <f t="shared" si="85"/>
        <v>70000</v>
      </c>
      <c r="V59" s="15"/>
      <c r="W59" s="15">
        <f t="shared" si="86"/>
        <v>70000</v>
      </c>
      <c r="X59" s="15"/>
      <c r="Y59" s="15">
        <f t="shared" si="87"/>
        <v>70000</v>
      </c>
      <c r="Z59" s="15"/>
      <c r="AA59" s="15">
        <f t="shared" si="88"/>
        <v>70000</v>
      </c>
      <c r="AB59" s="15"/>
      <c r="AC59" s="15">
        <f t="shared" si="89"/>
        <v>70000</v>
      </c>
      <c r="AD59" s="15"/>
      <c r="AE59" s="15">
        <f t="shared" si="90"/>
        <v>70000</v>
      </c>
      <c r="AF59" s="15"/>
      <c r="AG59" s="15">
        <f t="shared" si="91"/>
        <v>70000</v>
      </c>
      <c r="AH59" s="15"/>
      <c r="AI59" s="15">
        <f t="shared" si="92"/>
        <v>70000</v>
      </c>
    </row>
    <row r="60" spans="1:35" s="4" customFormat="1" ht="21.75" customHeight="1">
      <c r="A60" s="16"/>
      <c r="B60" s="41"/>
      <c r="C60" s="42" t="s">
        <v>84</v>
      </c>
      <c r="D60" s="17" t="s">
        <v>85</v>
      </c>
      <c r="E60" s="15">
        <v>600000</v>
      </c>
      <c r="F60" s="15"/>
      <c r="G60" s="15">
        <f t="shared" si="78"/>
        <v>600000</v>
      </c>
      <c r="H60" s="15"/>
      <c r="I60" s="15">
        <f t="shared" si="79"/>
        <v>600000</v>
      </c>
      <c r="J60" s="15"/>
      <c r="K60" s="15">
        <f t="shared" si="80"/>
        <v>600000</v>
      </c>
      <c r="L60" s="15"/>
      <c r="M60" s="15">
        <f t="shared" si="81"/>
        <v>600000</v>
      </c>
      <c r="N60" s="15"/>
      <c r="O60" s="15">
        <f t="shared" si="82"/>
        <v>600000</v>
      </c>
      <c r="P60" s="15"/>
      <c r="Q60" s="15">
        <f t="shared" si="83"/>
        <v>600000</v>
      </c>
      <c r="R60" s="15"/>
      <c r="S60" s="15">
        <f t="shared" si="84"/>
        <v>600000</v>
      </c>
      <c r="T60" s="15"/>
      <c r="U60" s="15">
        <f t="shared" si="85"/>
        <v>600000</v>
      </c>
      <c r="V60" s="15"/>
      <c r="W60" s="15">
        <f t="shared" si="86"/>
        <v>600000</v>
      </c>
      <c r="X60" s="15"/>
      <c r="Y60" s="15">
        <f t="shared" si="87"/>
        <v>600000</v>
      </c>
      <c r="Z60" s="15"/>
      <c r="AA60" s="15">
        <f t="shared" si="88"/>
        <v>600000</v>
      </c>
      <c r="AB60" s="15"/>
      <c r="AC60" s="15">
        <f t="shared" si="89"/>
        <v>600000</v>
      </c>
      <c r="AD60" s="15"/>
      <c r="AE60" s="15">
        <f t="shared" si="90"/>
        <v>600000</v>
      </c>
      <c r="AF60" s="15"/>
      <c r="AG60" s="15">
        <f t="shared" si="91"/>
        <v>600000</v>
      </c>
      <c r="AH60" s="15"/>
      <c r="AI60" s="15">
        <f t="shared" si="92"/>
        <v>600000</v>
      </c>
    </row>
    <row r="61" spans="1:35" s="4" customFormat="1" ht="22.5">
      <c r="A61" s="16"/>
      <c r="B61" s="41"/>
      <c r="C61" s="42" t="s">
        <v>67</v>
      </c>
      <c r="D61" s="17" t="s">
        <v>78</v>
      </c>
      <c r="E61" s="15">
        <v>55000</v>
      </c>
      <c r="F61" s="15"/>
      <c r="G61" s="15">
        <f t="shared" si="78"/>
        <v>55000</v>
      </c>
      <c r="H61" s="15"/>
      <c r="I61" s="15">
        <f t="shared" si="79"/>
        <v>55000</v>
      </c>
      <c r="J61" s="15"/>
      <c r="K61" s="15">
        <f t="shared" si="80"/>
        <v>55000</v>
      </c>
      <c r="L61" s="15"/>
      <c r="M61" s="15">
        <f t="shared" si="81"/>
        <v>55000</v>
      </c>
      <c r="N61" s="15"/>
      <c r="O61" s="15">
        <f t="shared" si="82"/>
        <v>55000</v>
      </c>
      <c r="P61" s="15"/>
      <c r="Q61" s="15">
        <f t="shared" si="83"/>
        <v>55000</v>
      </c>
      <c r="R61" s="15"/>
      <c r="S61" s="15">
        <f t="shared" si="84"/>
        <v>55000</v>
      </c>
      <c r="T61" s="15"/>
      <c r="U61" s="15">
        <f t="shared" si="85"/>
        <v>55000</v>
      </c>
      <c r="V61" s="15"/>
      <c r="W61" s="15">
        <f t="shared" si="86"/>
        <v>55000</v>
      </c>
      <c r="X61" s="15"/>
      <c r="Y61" s="15">
        <f t="shared" si="87"/>
        <v>55000</v>
      </c>
      <c r="Z61" s="15"/>
      <c r="AA61" s="15">
        <f t="shared" si="88"/>
        <v>55000</v>
      </c>
      <c r="AB61" s="15"/>
      <c r="AC61" s="15">
        <f t="shared" si="89"/>
        <v>55000</v>
      </c>
      <c r="AD61" s="15">
        <v>15000</v>
      </c>
      <c r="AE61" s="15">
        <f t="shared" si="90"/>
        <v>70000</v>
      </c>
      <c r="AF61" s="15"/>
      <c r="AG61" s="15">
        <f t="shared" si="91"/>
        <v>70000</v>
      </c>
      <c r="AH61" s="15"/>
      <c r="AI61" s="15">
        <f t="shared" si="92"/>
        <v>70000</v>
      </c>
    </row>
    <row r="62" spans="1:35" s="4" customFormat="1" ht="37.5" customHeight="1">
      <c r="A62" s="16"/>
      <c r="B62" s="41" t="s">
        <v>86</v>
      </c>
      <c r="C62" s="33"/>
      <c r="D62" s="17" t="s">
        <v>87</v>
      </c>
      <c r="E62" s="15">
        <f>SUM(E63:E66)</f>
        <v>727000</v>
      </c>
      <c r="F62" s="15">
        <f>SUM(F63:F66)</f>
        <v>0</v>
      </c>
      <c r="G62" s="15">
        <f>SUM(G63:G66)</f>
        <v>727000</v>
      </c>
      <c r="H62" s="15">
        <f>SUM(H63:H66)</f>
        <v>0</v>
      </c>
      <c r="I62" s="15">
        <f aca="true" t="shared" si="93" ref="I62:O62">SUM(I63:I67)</f>
        <v>727000</v>
      </c>
      <c r="J62" s="15">
        <f t="shared" si="93"/>
        <v>122117</v>
      </c>
      <c r="K62" s="15">
        <f t="shared" si="93"/>
        <v>849117</v>
      </c>
      <c r="L62" s="15">
        <f t="shared" si="93"/>
        <v>0</v>
      </c>
      <c r="M62" s="15">
        <f t="shared" si="93"/>
        <v>849117</v>
      </c>
      <c r="N62" s="15">
        <f t="shared" si="93"/>
        <v>0</v>
      </c>
      <c r="O62" s="15">
        <f t="shared" si="93"/>
        <v>849117</v>
      </c>
      <c r="P62" s="15">
        <f aca="true" t="shared" si="94" ref="P62:U62">SUM(P63:P67)</f>
        <v>0</v>
      </c>
      <c r="Q62" s="15">
        <f t="shared" si="94"/>
        <v>849117</v>
      </c>
      <c r="R62" s="15">
        <f t="shared" si="94"/>
        <v>0</v>
      </c>
      <c r="S62" s="15">
        <f t="shared" si="94"/>
        <v>849117</v>
      </c>
      <c r="T62" s="15">
        <f t="shared" si="94"/>
        <v>0</v>
      </c>
      <c r="U62" s="15">
        <f t="shared" si="94"/>
        <v>849117</v>
      </c>
      <c r="V62" s="15">
        <f aca="true" t="shared" si="95" ref="V62:AA62">SUM(V63:V67)</f>
        <v>0</v>
      </c>
      <c r="W62" s="15">
        <f t="shared" si="95"/>
        <v>849117</v>
      </c>
      <c r="X62" s="15">
        <f t="shared" si="95"/>
        <v>0</v>
      </c>
      <c r="Y62" s="15">
        <f t="shared" si="95"/>
        <v>849117</v>
      </c>
      <c r="Z62" s="15">
        <f t="shared" si="95"/>
        <v>0</v>
      </c>
      <c r="AA62" s="15">
        <f t="shared" si="95"/>
        <v>849117</v>
      </c>
      <c r="AB62" s="15">
        <f aca="true" t="shared" si="96" ref="AB62:AG62">SUM(AB63:AB67)</f>
        <v>0</v>
      </c>
      <c r="AC62" s="15">
        <f t="shared" si="96"/>
        <v>849117</v>
      </c>
      <c r="AD62" s="15">
        <f t="shared" si="96"/>
        <v>-147055</v>
      </c>
      <c r="AE62" s="15">
        <f t="shared" si="96"/>
        <v>702062</v>
      </c>
      <c r="AF62" s="15">
        <f t="shared" si="96"/>
        <v>0</v>
      </c>
      <c r="AG62" s="15">
        <f t="shared" si="96"/>
        <v>702062</v>
      </c>
      <c r="AH62" s="15">
        <f>SUM(AH63:AH67)</f>
        <v>0</v>
      </c>
      <c r="AI62" s="15">
        <f>SUM(AI63:AI67)</f>
        <v>702062</v>
      </c>
    </row>
    <row r="63" spans="1:35" s="4" customFormat="1" ht="21.75" customHeight="1">
      <c r="A63" s="16"/>
      <c r="B63" s="41"/>
      <c r="C63" s="42" t="s">
        <v>88</v>
      </c>
      <c r="D63" s="17" t="s">
        <v>89</v>
      </c>
      <c r="E63" s="15">
        <v>150000</v>
      </c>
      <c r="F63" s="15"/>
      <c r="G63" s="15">
        <f>SUM(E63:F63)</f>
        <v>150000</v>
      </c>
      <c r="H63" s="15"/>
      <c r="I63" s="15">
        <f>SUM(G63:H63)</f>
        <v>150000</v>
      </c>
      <c r="J63" s="15"/>
      <c r="K63" s="15">
        <f>SUM(I63:J63)</f>
        <v>150000</v>
      </c>
      <c r="L63" s="15"/>
      <c r="M63" s="15">
        <f>SUM(K63:L63)</f>
        <v>150000</v>
      </c>
      <c r="N63" s="15"/>
      <c r="O63" s="15">
        <f>SUM(M63:N63)</f>
        <v>150000</v>
      </c>
      <c r="P63" s="15"/>
      <c r="Q63" s="15">
        <f>SUM(O63:P63)</f>
        <v>150000</v>
      </c>
      <c r="R63" s="15"/>
      <c r="S63" s="15">
        <f>SUM(Q63:R63)</f>
        <v>150000</v>
      </c>
      <c r="T63" s="15"/>
      <c r="U63" s="15">
        <f>SUM(S63:T63)</f>
        <v>150000</v>
      </c>
      <c r="V63" s="15"/>
      <c r="W63" s="15">
        <f>SUM(U63:V63)</f>
        <v>150000</v>
      </c>
      <c r="X63" s="15"/>
      <c r="Y63" s="15">
        <f>SUM(W63:X63)</f>
        <v>150000</v>
      </c>
      <c r="Z63" s="15"/>
      <c r="AA63" s="15">
        <f>SUM(Y63:Z63)</f>
        <v>150000</v>
      </c>
      <c r="AB63" s="15"/>
      <c r="AC63" s="15">
        <f>SUM(AA63:AB63)</f>
        <v>150000</v>
      </c>
      <c r="AD63" s="15">
        <v>20000</v>
      </c>
      <c r="AE63" s="15">
        <f>SUM(AC63:AD63)</f>
        <v>170000</v>
      </c>
      <c r="AF63" s="15"/>
      <c r="AG63" s="15">
        <f>SUM(AE63:AF63)</f>
        <v>170000</v>
      </c>
      <c r="AH63" s="15"/>
      <c r="AI63" s="15">
        <f>SUM(AG63:AH63)</f>
        <v>170000</v>
      </c>
    </row>
    <row r="64" spans="1:35" s="4" customFormat="1" ht="21.75" customHeight="1">
      <c r="A64" s="16"/>
      <c r="B64" s="41"/>
      <c r="C64" s="42" t="s">
        <v>90</v>
      </c>
      <c r="D64" s="17" t="s">
        <v>91</v>
      </c>
      <c r="E64" s="15">
        <v>20000</v>
      </c>
      <c r="F64" s="15"/>
      <c r="G64" s="15">
        <f>SUM(E64:F64)</f>
        <v>20000</v>
      </c>
      <c r="H64" s="15"/>
      <c r="I64" s="15">
        <f>SUM(G64:H64)</f>
        <v>20000</v>
      </c>
      <c r="J64" s="15"/>
      <c r="K64" s="15">
        <f>SUM(I64:J64)</f>
        <v>20000</v>
      </c>
      <c r="L64" s="15"/>
      <c r="M64" s="15">
        <f>SUM(K64:L64)</f>
        <v>20000</v>
      </c>
      <c r="N64" s="15"/>
      <c r="O64" s="15">
        <f>SUM(M64:N64)</f>
        <v>20000</v>
      </c>
      <c r="P64" s="15"/>
      <c r="Q64" s="15">
        <f>SUM(O64:P64)</f>
        <v>20000</v>
      </c>
      <c r="R64" s="15"/>
      <c r="S64" s="15">
        <f>SUM(Q64:R64)</f>
        <v>20000</v>
      </c>
      <c r="T64" s="15"/>
      <c r="U64" s="15">
        <f>SUM(S64:T64)</f>
        <v>20000</v>
      </c>
      <c r="V64" s="15"/>
      <c r="W64" s="15">
        <f>SUM(U64:V64)</f>
        <v>20000</v>
      </c>
      <c r="X64" s="15"/>
      <c r="Y64" s="15">
        <f>SUM(W64:X64)</f>
        <v>20000</v>
      </c>
      <c r="Z64" s="15"/>
      <c r="AA64" s="15">
        <f>SUM(Y64:Z64)</f>
        <v>20000</v>
      </c>
      <c r="AB64" s="15"/>
      <c r="AC64" s="15">
        <f>SUM(AA64:AB64)</f>
        <v>20000</v>
      </c>
      <c r="AD64" s="15">
        <v>-9200</v>
      </c>
      <c r="AE64" s="15">
        <f>SUM(AC64:AD64)</f>
        <v>10800</v>
      </c>
      <c r="AF64" s="15"/>
      <c r="AG64" s="15">
        <f>SUM(AE64:AF64)</f>
        <v>10800</v>
      </c>
      <c r="AH64" s="15"/>
      <c r="AI64" s="15">
        <f>SUM(AG64:AH64)</f>
        <v>10800</v>
      </c>
    </row>
    <row r="65" spans="1:35" s="4" customFormat="1" ht="24" customHeight="1">
      <c r="A65" s="16"/>
      <c r="B65" s="41"/>
      <c r="C65" s="42" t="s">
        <v>92</v>
      </c>
      <c r="D65" s="17" t="s">
        <v>93</v>
      </c>
      <c r="E65" s="15">
        <v>330000</v>
      </c>
      <c r="F65" s="15"/>
      <c r="G65" s="15">
        <f>SUM(E65:F65)</f>
        <v>330000</v>
      </c>
      <c r="H65" s="15"/>
      <c r="I65" s="15">
        <f>SUM(G65:H65)</f>
        <v>330000</v>
      </c>
      <c r="J65" s="15"/>
      <c r="K65" s="15">
        <f>SUM(I65:J65)</f>
        <v>330000</v>
      </c>
      <c r="L65" s="15"/>
      <c r="M65" s="15">
        <f>SUM(K65:L65)</f>
        <v>330000</v>
      </c>
      <c r="N65" s="15"/>
      <c r="O65" s="15">
        <f>SUM(M65:N65)</f>
        <v>330000</v>
      </c>
      <c r="P65" s="15"/>
      <c r="Q65" s="15">
        <f>SUM(O65:P65)</f>
        <v>330000</v>
      </c>
      <c r="R65" s="15"/>
      <c r="S65" s="15">
        <f>SUM(Q65:R65)</f>
        <v>330000</v>
      </c>
      <c r="T65" s="15"/>
      <c r="U65" s="15">
        <f>SUM(S65:T65)</f>
        <v>330000</v>
      </c>
      <c r="V65" s="15"/>
      <c r="W65" s="15">
        <f>SUM(U65:V65)</f>
        <v>330000</v>
      </c>
      <c r="X65" s="15"/>
      <c r="Y65" s="15">
        <f>SUM(W65:X65)</f>
        <v>330000</v>
      </c>
      <c r="Z65" s="15"/>
      <c r="AA65" s="15">
        <f>SUM(Y65:Z65)</f>
        <v>330000</v>
      </c>
      <c r="AB65" s="15"/>
      <c r="AC65" s="15">
        <f>SUM(AA65:AB65)</f>
        <v>330000</v>
      </c>
      <c r="AD65" s="15">
        <v>9145</v>
      </c>
      <c r="AE65" s="15">
        <f>SUM(AC65:AD65)</f>
        <v>339145</v>
      </c>
      <c r="AF65" s="15"/>
      <c r="AG65" s="15">
        <f>SUM(AE65:AF65)</f>
        <v>339145</v>
      </c>
      <c r="AH65" s="15"/>
      <c r="AI65" s="15">
        <f>SUM(AG65:AH65)</f>
        <v>339145</v>
      </c>
    </row>
    <row r="66" spans="1:35" s="4" customFormat="1" ht="45">
      <c r="A66" s="16"/>
      <c r="B66" s="41"/>
      <c r="C66" s="42" t="s">
        <v>94</v>
      </c>
      <c r="D66" s="17" t="s">
        <v>95</v>
      </c>
      <c r="E66" s="15">
        <f>30000+17000+180000</f>
        <v>227000</v>
      </c>
      <c r="F66" s="15"/>
      <c r="G66" s="15">
        <f>SUM(E66:F66)</f>
        <v>227000</v>
      </c>
      <c r="H66" s="15"/>
      <c r="I66" s="15">
        <f>SUM(G66:H66)</f>
        <v>227000</v>
      </c>
      <c r="J66" s="15"/>
      <c r="K66" s="15">
        <f>SUM(I66:J66)</f>
        <v>227000</v>
      </c>
      <c r="L66" s="15"/>
      <c r="M66" s="15">
        <f>SUM(K66:L66)</f>
        <v>227000</v>
      </c>
      <c r="N66" s="15"/>
      <c r="O66" s="15">
        <f>SUM(M66:N66)</f>
        <v>227000</v>
      </c>
      <c r="P66" s="15"/>
      <c r="Q66" s="15">
        <f>SUM(O66:P66)</f>
        <v>227000</v>
      </c>
      <c r="R66" s="15"/>
      <c r="S66" s="15">
        <f>SUM(Q66:R66)</f>
        <v>227000</v>
      </c>
      <c r="T66" s="15"/>
      <c r="U66" s="15">
        <f>SUM(S66:T66)</f>
        <v>227000</v>
      </c>
      <c r="V66" s="15"/>
      <c r="W66" s="15">
        <f>SUM(U66:V66)</f>
        <v>227000</v>
      </c>
      <c r="X66" s="15"/>
      <c r="Y66" s="15">
        <f>SUM(W66:X66)</f>
        <v>227000</v>
      </c>
      <c r="Z66" s="15"/>
      <c r="AA66" s="15">
        <f>SUM(Y66:Z66)</f>
        <v>227000</v>
      </c>
      <c r="AB66" s="15"/>
      <c r="AC66" s="15">
        <f>SUM(AA66:AB66)</f>
        <v>227000</v>
      </c>
      <c r="AD66" s="15">
        <v>-167000</v>
      </c>
      <c r="AE66" s="15">
        <f>SUM(AC66:AD66)</f>
        <v>60000</v>
      </c>
      <c r="AF66" s="15"/>
      <c r="AG66" s="15">
        <f>SUM(AE66:AF66)</f>
        <v>60000</v>
      </c>
      <c r="AH66" s="15"/>
      <c r="AI66" s="15">
        <f>SUM(AG66:AH66)</f>
        <v>60000</v>
      </c>
    </row>
    <row r="67" spans="1:35" s="4" customFormat="1" ht="19.5" customHeight="1">
      <c r="A67" s="16"/>
      <c r="B67" s="41"/>
      <c r="C67" s="42" t="s">
        <v>57</v>
      </c>
      <c r="D67" s="17" t="s">
        <v>58</v>
      </c>
      <c r="E67" s="15"/>
      <c r="F67" s="15"/>
      <c r="G67" s="15"/>
      <c r="H67" s="15"/>
      <c r="I67" s="15">
        <v>0</v>
      </c>
      <c r="J67" s="15">
        <v>122117</v>
      </c>
      <c r="K67" s="15">
        <f>SUM(I67:J67)</f>
        <v>122117</v>
      </c>
      <c r="L67" s="15"/>
      <c r="M67" s="15">
        <f>SUM(K67:L67)</f>
        <v>122117</v>
      </c>
      <c r="N67" s="15"/>
      <c r="O67" s="15">
        <f>SUM(M67:N67)</f>
        <v>122117</v>
      </c>
      <c r="P67" s="15"/>
      <c r="Q67" s="15">
        <f>SUM(O67:P67)</f>
        <v>122117</v>
      </c>
      <c r="R67" s="15"/>
      <c r="S67" s="15">
        <f>SUM(Q67:R67)</f>
        <v>122117</v>
      </c>
      <c r="T67" s="15"/>
      <c r="U67" s="15">
        <f>SUM(S67:T67)</f>
        <v>122117</v>
      </c>
      <c r="V67" s="15"/>
      <c r="W67" s="15">
        <f>SUM(U67:V67)</f>
        <v>122117</v>
      </c>
      <c r="X67" s="15"/>
      <c r="Y67" s="15">
        <f>SUM(W67:X67)</f>
        <v>122117</v>
      </c>
      <c r="Z67" s="15"/>
      <c r="AA67" s="15">
        <f>SUM(Y67:Z67)</f>
        <v>122117</v>
      </c>
      <c r="AB67" s="15"/>
      <c r="AC67" s="15">
        <f>SUM(AA67:AB67)</f>
        <v>122117</v>
      </c>
      <c r="AD67" s="15"/>
      <c r="AE67" s="15">
        <f>SUM(AC67:AD67)</f>
        <v>122117</v>
      </c>
      <c r="AF67" s="15"/>
      <c r="AG67" s="15">
        <f>SUM(AE67:AF67)</f>
        <v>122117</v>
      </c>
      <c r="AH67" s="15"/>
      <c r="AI67" s="15">
        <f>SUM(AG67:AH67)</f>
        <v>122117</v>
      </c>
    </row>
    <row r="68" spans="1:35" s="4" customFormat="1" ht="22.5">
      <c r="A68" s="16"/>
      <c r="B68" s="41" t="s">
        <v>96</v>
      </c>
      <c r="C68" s="33"/>
      <c r="D68" s="17" t="s">
        <v>97</v>
      </c>
      <c r="E68" s="15">
        <f aca="true" t="shared" si="97" ref="E68:Q68">SUM(E69:E70)</f>
        <v>10620286</v>
      </c>
      <c r="F68" s="15">
        <f t="shared" si="97"/>
        <v>0</v>
      </c>
      <c r="G68" s="15">
        <f t="shared" si="97"/>
        <v>10620286</v>
      </c>
      <c r="H68" s="15">
        <f t="shared" si="97"/>
        <v>0</v>
      </c>
      <c r="I68" s="15">
        <f t="shared" si="97"/>
        <v>10620286</v>
      </c>
      <c r="J68" s="15">
        <f t="shared" si="97"/>
        <v>0</v>
      </c>
      <c r="K68" s="15">
        <f t="shared" si="97"/>
        <v>10620286</v>
      </c>
      <c r="L68" s="15">
        <f t="shared" si="97"/>
        <v>0</v>
      </c>
      <c r="M68" s="15">
        <f t="shared" si="97"/>
        <v>10620286</v>
      </c>
      <c r="N68" s="15">
        <f t="shared" si="97"/>
        <v>0</v>
      </c>
      <c r="O68" s="15">
        <f t="shared" si="97"/>
        <v>10620286</v>
      </c>
      <c r="P68" s="15">
        <f t="shared" si="97"/>
        <v>0</v>
      </c>
      <c r="Q68" s="15">
        <f t="shared" si="97"/>
        <v>10620286</v>
      </c>
      <c r="R68" s="15">
        <f aca="true" t="shared" si="98" ref="R68:W68">SUM(R69:R70)</f>
        <v>0</v>
      </c>
      <c r="S68" s="15">
        <f t="shared" si="98"/>
        <v>10620286</v>
      </c>
      <c r="T68" s="15">
        <f t="shared" si="98"/>
        <v>0</v>
      </c>
      <c r="U68" s="15">
        <f t="shared" si="98"/>
        <v>10620286</v>
      </c>
      <c r="V68" s="15">
        <f t="shared" si="98"/>
        <v>0</v>
      </c>
      <c r="W68" s="15">
        <f t="shared" si="98"/>
        <v>10620286</v>
      </c>
      <c r="X68" s="15">
        <f aca="true" t="shared" si="99" ref="X68:AC68">SUM(X69:X70)</f>
        <v>0</v>
      </c>
      <c r="Y68" s="15">
        <f t="shared" si="99"/>
        <v>10620286</v>
      </c>
      <c r="Z68" s="15">
        <f t="shared" si="99"/>
        <v>0</v>
      </c>
      <c r="AA68" s="15">
        <f t="shared" si="99"/>
        <v>10620286</v>
      </c>
      <c r="AB68" s="15">
        <f t="shared" si="99"/>
        <v>0</v>
      </c>
      <c r="AC68" s="15">
        <f t="shared" si="99"/>
        <v>10620286</v>
      </c>
      <c r="AD68" s="15">
        <f aca="true" t="shared" si="100" ref="AD68:AI68">SUM(AD69:AD70)</f>
        <v>0</v>
      </c>
      <c r="AE68" s="15">
        <f t="shared" si="100"/>
        <v>10620286</v>
      </c>
      <c r="AF68" s="15">
        <f t="shared" si="100"/>
        <v>0</v>
      </c>
      <c r="AG68" s="15">
        <f t="shared" si="100"/>
        <v>10620286</v>
      </c>
      <c r="AH68" s="15">
        <f t="shared" si="100"/>
        <v>0</v>
      </c>
      <c r="AI68" s="15">
        <f t="shared" si="100"/>
        <v>10620286</v>
      </c>
    </row>
    <row r="69" spans="1:35" s="4" customFormat="1" ht="19.5" customHeight="1">
      <c r="A69" s="16"/>
      <c r="B69" s="41"/>
      <c r="C69" s="42" t="s">
        <v>98</v>
      </c>
      <c r="D69" s="17" t="s">
        <v>99</v>
      </c>
      <c r="E69" s="15">
        <v>9720286</v>
      </c>
      <c r="F69" s="15"/>
      <c r="G69" s="15">
        <f>SUM(E69:F69)</f>
        <v>9720286</v>
      </c>
      <c r="H69" s="15"/>
      <c r="I69" s="15">
        <f>SUM(G69:H69)</f>
        <v>9720286</v>
      </c>
      <c r="J69" s="15"/>
      <c r="K69" s="15">
        <f>SUM(I69:J69)</f>
        <v>9720286</v>
      </c>
      <c r="L69" s="15"/>
      <c r="M69" s="15">
        <f>SUM(K69:L69)</f>
        <v>9720286</v>
      </c>
      <c r="N69" s="15"/>
      <c r="O69" s="15">
        <f>SUM(M69:N69)</f>
        <v>9720286</v>
      </c>
      <c r="P69" s="15"/>
      <c r="Q69" s="15">
        <f>SUM(O69:P69)</f>
        <v>9720286</v>
      </c>
      <c r="R69" s="15"/>
      <c r="S69" s="15">
        <f>SUM(Q69:R69)</f>
        <v>9720286</v>
      </c>
      <c r="T69" s="15"/>
      <c r="U69" s="15">
        <f>SUM(S69:T69)</f>
        <v>9720286</v>
      </c>
      <c r="V69" s="15"/>
      <c r="W69" s="15">
        <f>SUM(U69:V69)</f>
        <v>9720286</v>
      </c>
      <c r="X69" s="15"/>
      <c r="Y69" s="15">
        <f>SUM(W69:X69)</f>
        <v>9720286</v>
      </c>
      <c r="Z69" s="15"/>
      <c r="AA69" s="15">
        <f>SUM(Y69:Z69)</f>
        <v>9720286</v>
      </c>
      <c r="AB69" s="15"/>
      <c r="AC69" s="15">
        <f>SUM(AA69:AB69)</f>
        <v>9720286</v>
      </c>
      <c r="AD69" s="15"/>
      <c r="AE69" s="15">
        <f>SUM(AC69:AD69)</f>
        <v>9720286</v>
      </c>
      <c r="AF69" s="15"/>
      <c r="AG69" s="15">
        <f>SUM(AE69:AF69)</f>
        <v>9720286</v>
      </c>
      <c r="AH69" s="15"/>
      <c r="AI69" s="15">
        <f>SUM(AG69:AH69)</f>
        <v>9720286</v>
      </c>
    </row>
    <row r="70" spans="1:35" s="4" customFormat="1" ht="21.75" customHeight="1">
      <c r="A70" s="16"/>
      <c r="B70" s="41"/>
      <c r="C70" s="42" t="s">
        <v>100</v>
      </c>
      <c r="D70" s="17" t="s">
        <v>101</v>
      </c>
      <c r="E70" s="15">
        <v>900000</v>
      </c>
      <c r="F70" s="15"/>
      <c r="G70" s="15">
        <f>SUM(E70:F70)</f>
        <v>900000</v>
      </c>
      <c r="H70" s="15"/>
      <c r="I70" s="15">
        <f>SUM(G70:H70)</f>
        <v>900000</v>
      </c>
      <c r="J70" s="15"/>
      <c r="K70" s="15">
        <f>SUM(I70:J70)</f>
        <v>900000</v>
      </c>
      <c r="L70" s="15"/>
      <c r="M70" s="15">
        <f>SUM(K70:L70)</f>
        <v>900000</v>
      </c>
      <c r="N70" s="15"/>
      <c r="O70" s="15">
        <f>SUM(M70:N70)</f>
        <v>900000</v>
      </c>
      <c r="P70" s="15"/>
      <c r="Q70" s="15">
        <f>SUM(O70:P70)</f>
        <v>900000</v>
      </c>
      <c r="R70" s="15"/>
      <c r="S70" s="15">
        <f>SUM(Q70:R70)</f>
        <v>900000</v>
      </c>
      <c r="T70" s="15"/>
      <c r="U70" s="15">
        <f>SUM(S70:T70)</f>
        <v>900000</v>
      </c>
      <c r="V70" s="15"/>
      <c r="W70" s="15">
        <f>SUM(U70:V70)</f>
        <v>900000</v>
      </c>
      <c r="X70" s="15"/>
      <c r="Y70" s="15">
        <f>SUM(W70:X70)</f>
        <v>900000</v>
      </c>
      <c r="Z70" s="15"/>
      <c r="AA70" s="15">
        <f>SUM(Y70:Z70)</f>
        <v>900000</v>
      </c>
      <c r="AB70" s="15"/>
      <c r="AC70" s="15">
        <f>SUM(AA70:AB70)</f>
        <v>900000</v>
      </c>
      <c r="AD70" s="15"/>
      <c r="AE70" s="15">
        <f>SUM(AC70:AD70)</f>
        <v>900000</v>
      </c>
      <c r="AF70" s="15"/>
      <c r="AG70" s="15">
        <f>SUM(AE70:AF70)</f>
        <v>900000</v>
      </c>
      <c r="AH70" s="15"/>
      <c r="AI70" s="15">
        <f>SUM(AG70:AH70)</f>
        <v>900000</v>
      </c>
    </row>
    <row r="71" spans="1:35" s="1" customFormat="1" ht="24" customHeight="1">
      <c r="A71" s="36" t="s">
        <v>18</v>
      </c>
      <c r="B71" s="37"/>
      <c r="C71" s="38"/>
      <c r="D71" s="39" t="s">
        <v>19</v>
      </c>
      <c r="E71" s="40">
        <f aca="true" t="shared" si="101" ref="E71:Q71">SUM(E72,E74,E76,E78)</f>
        <v>20284538</v>
      </c>
      <c r="F71" s="40">
        <f t="shared" si="101"/>
        <v>0</v>
      </c>
      <c r="G71" s="40">
        <f t="shared" si="101"/>
        <v>20284538</v>
      </c>
      <c r="H71" s="40">
        <f t="shared" si="101"/>
        <v>0</v>
      </c>
      <c r="I71" s="40">
        <f t="shared" si="101"/>
        <v>20284538</v>
      </c>
      <c r="J71" s="40">
        <f t="shared" si="101"/>
        <v>-614458</v>
      </c>
      <c r="K71" s="40">
        <f t="shared" si="101"/>
        <v>19670080</v>
      </c>
      <c r="L71" s="40">
        <f t="shared" si="101"/>
        <v>-20684</v>
      </c>
      <c r="M71" s="40">
        <f t="shared" si="101"/>
        <v>19649396</v>
      </c>
      <c r="N71" s="40">
        <f t="shared" si="101"/>
        <v>0</v>
      </c>
      <c r="O71" s="40">
        <f t="shared" si="101"/>
        <v>19649396</v>
      </c>
      <c r="P71" s="40">
        <f t="shared" si="101"/>
        <v>0</v>
      </c>
      <c r="Q71" s="40">
        <f t="shared" si="101"/>
        <v>19649396</v>
      </c>
      <c r="R71" s="40">
        <f aca="true" t="shared" si="102" ref="R71:W71">SUM(R72,R74,R76,R78)</f>
        <v>0</v>
      </c>
      <c r="S71" s="40">
        <f t="shared" si="102"/>
        <v>19649396</v>
      </c>
      <c r="T71" s="40">
        <f t="shared" si="102"/>
        <v>0</v>
      </c>
      <c r="U71" s="40">
        <f t="shared" si="102"/>
        <v>19649396</v>
      </c>
      <c r="V71" s="40">
        <f t="shared" si="102"/>
        <v>0</v>
      </c>
      <c r="W71" s="40">
        <f t="shared" si="102"/>
        <v>19649396</v>
      </c>
      <c r="X71" s="40">
        <f aca="true" t="shared" si="103" ref="X71:AC71">SUM(X72,X74,X76,X78)</f>
        <v>0</v>
      </c>
      <c r="Y71" s="40">
        <f t="shared" si="103"/>
        <v>19649396</v>
      </c>
      <c r="Z71" s="40">
        <f t="shared" si="103"/>
        <v>0</v>
      </c>
      <c r="AA71" s="40">
        <f t="shared" si="103"/>
        <v>19649396</v>
      </c>
      <c r="AB71" s="40">
        <f t="shared" si="103"/>
        <v>26800</v>
      </c>
      <c r="AC71" s="40">
        <f t="shared" si="103"/>
        <v>19676196</v>
      </c>
      <c r="AD71" s="40">
        <f aca="true" t="shared" si="104" ref="AD71:AI71">SUM(AD72,AD74,AD76,AD78)</f>
        <v>0</v>
      </c>
      <c r="AE71" s="40">
        <f t="shared" si="104"/>
        <v>19676196</v>
      </c>
      <c r="AF71" s="40">
        <f t="shared" si="104"/>
        <v>0</v>
      </c>
      <c r="AG71" s="40">
        <f t="shared" si="104"/>
        <v>19676196</v>
      </c>
      <c r="AH71" s="40">
        <f t="shared" si="104"/>
        <v>0</v>
      </c>
      <c r="AI71" s="40">
        <f t="shared" si="104"/>
        <v>19676196</v>
      </c>
    </row>
    <row r="72" spans="1:35" s="4" customFormat="1" ht="22.5">
      <c r="A72" s="16"/>
      <c r="B72" s="41" t="s">
        <v>102</v>
      </c>
      <c r="C72" s="33"/>
      <c r="D72" s="17" t="s">
        <v>103</v>
      </c>
      <c r="E72" s="15">
        <f aca="true" t="shared" si="105" ref="E72:AI72">SUM(E73)</f>
        <v>14653848</v>
      </c>
      <c r="F72" s="15">
        <f t="shared" si="105"/>
        <v>0</v>
      </c>
      <c r="G72" s="15">
        <f t="shared" si="105"/>
        <v>14653848</v>
      </c>
      <c r="H72" s="15">
        <f t="shared" si="105"/>
        <v>0</v>
      </c>
      <c r="I72" s="15">
        <f t="shared" si="105"/>
        <v>14653848</v>
      </c>
      <c r="J72" s="15">
        <f t="shared" si="105"/>
        <v>-614458</v>
      </c>
      <c r="K72" s="15">
        <f t="shared" si="105"/>
        <v>14039390</v>
      </c>
      <c r="L72" s="15">
        <f t="shared" si="105"/>
        <v>0</v>
      </c>
      <c r="M72" s="15">
        <f t="shared" si="105"/>
        <v>14039390</v>
      </c>
      <c r="N72" s="15">
        <f t="shared" si="105"/>
        <v>0</v>
      </c>
      <c r="O72" s="15">
        <f t="shared" si="105"/>
        <v>14039390</v>
      </c>
      <c r="P72" s="15">
        <f t="shared" si="105"/>
        <v>0</v>
      </c>
      <c r="Q72" s="15">
        <f t="shared" si="105"/>
        <v>14039390</v>
      </c>
      <c r="R72" s="15">
        <f t="shared" si="105"/>
        <v>0</v>
      </c>
      <c r="S72" s="15">
        <f t="shared" si="105"/>
        <v>14039390</v>
      </c>
      <c r="T72" s="15">
        <f t="shared" si="105"/>
        <v>0</v>
      </c>
      <c r="U72" s="15">
        <f t="shared" si="105"/>
        <v>14039390</v>
      </c>
      <c r="V72" s="15">
        <f t="shared" si="105"/>
        <v>0</v>
      </c>
      <c r="W72" s="15">
        <f t="shared" si="105"/>
        <v>14039390</v>
      </c>
      <c r="X72" s="15">
        <f t="shared" si="105"/>
        <v>0</v>
      </c>
      <c r="Y72" s="15">
        <f t="shared" si="105"/>
        <v>14039390</v>
      </c>
      <c r="Z72" s="15">
        <f t="shared" si="105"/>
        <v>0</v>
      </c>
      <c r="AA72" s="15">
        <f t="shared" si="105"/>
        <v>14039390</v>
      </c>
      <c r="AB72" s="15">
        <f t="shared" si="105"/>
        <v>26800</v>
      </c>
      <c r="AC72" s="15">
        <f t="shared" si="105"/>
        <v>14066190</v>
      </c>
      <c r="AD72" s="15">
        <f t="shared" si="105"/>
        <v>0</v>
      </c>
      <c r="AE72" s="15">
        <f t="shared" si="105"/>
        <v>14066190</v>
      </c>
      <c r="AF72" s="15">
        <f t="shared" si="105"/>
        <v>0</v>
      </c>
      <c r="AG72" s="15">
        <f t="shared" si="105"/>
        <v>14066190</v>
      </c>
      <c r="AH72" s="15">
        <f t="shared" si="105"/>
        <v>0</v>
      </c>
      <c r="AI72" s="15">
        <f t="shared" si="105"/>
        <v>14066190</v>
      </c>
    </row>
    <row r="73" spans="1:35" s="4" customFormat="1" ht="21.75" customHeight="1">
      <c r="A73" s="16"/>
      <c r="B73" s="41"/>
      <c r="C73" s="42">
        <v>2920</v>
      </c>
      <c r="D73" s="17" t="s">
        <v>104</v>
      </c>
      <c r="E73" s="15">
        <v>14653848</v>
      </c>
      <c r="F73" s="15"/>
      <c r="G73" s="15">
        <f>SUM(E73:F73)</f>
        <v>14653848</v>
      </c>
      <c r="H73" s="15"/>
      <c r="I73" s="15">
        <f>SUM(G73:H73)</f>
        <v>14653848</v>
      </c>
      <c r="J73" s="15">
        <v>-614458</v>
      </c>
      <c r="K73" s="15">
        <f>SUM(I73:J73)</f>
        <v>14039390</v>
      </c>
      <c r="L73" s="15"/>
      <c r="M73" s="15">
        <f>SUM(K73:L73)</f>
        <v>14039390</v>
      </c>
      <c r="N73" s="15"/>
      <c r="O73" s="15">
        <f>SUM(M73:N73)</f>
        <v>14039390</v>
      </c>
      <c r="P73" s="15"/>
      <c r="Q73" s="15">
        <f>SUM(O73:P73)</f>
        <v>14039390</v>
      </c>
      <c r="R73" s="15"/>
      <c r="S73" s="15">
        <f>SUM(Q73:R73)</f>
        <v>14039390</v>
      </c>
      <c r="T73" s="15"/>
      <c r="U73" s="15">
        <f>SUM(S73:T73)</f>
        <v>14039390</v>
      </c>
      <c r="V73" s="15"/>
      <c r="W73" s="15">
        <f>SUM(U73:V73)</f>
        <v>14039390</v>
      </c>
      <c r="X73" s="15"/>
      <c r="Y73" s="15">
        <f>SUM(W73:X73)</f>
        <v>14039390</v>
      </c>
      <c r="Z73" s="15"/>
      <c r="AA73" s="15">
        <f>SUM(Y73:Z73)</f>
        <v>14039390</v>
      </c>
      <c r="AB73" s="15">
        <v>26800</v>
      </c>
      <c r="AC73" s="15">
        <f>SUM(AA73:AB73)</f>
        <v>14066190</v>
      </c>
      <c r="AD73" s="15"/>
      <c r="AE73" s="15">
        <f>SUM(AC73:AD73)</f>
        <v>14066190</v>
      </c>
      <c r="AF73" s="15"/>
      <c r="AG73" s="15">
        <f>SUM(AE73:AF73)</f>
        <v>14066190</v>
      </c>
      <c r="AH73" s="15"/>
      <c r="AI73" s="15">
        <f>SUM(AG73:AH73)</f>
        <v>14066190</v>
      </c>
    </row>
    <row r="74" spans="1:35" s="4" customFormat="1" ht="21.75" customHeight="1">
      <c r="A74" s="16"/>
      <c r="B74" s="41" t="s">
        <v>105</v>
      </c>
      <c r="C74" s="33"/>
      <c r="D74" s="17" t="s">
        <v>106</v>
      </c>
      <c r="E74" s="15">
        <f aca="true" t="shared" si="106" ref="E74:AI74">SUM(E75)</f>
        <v>5007478</v>
      </c>
      <c r="F74" s="15">
        <f t="shared" si="106"/>
        <v>0</v>
      </c>
      <c r="G74" s="15">
        <f t="shared" si="106"/>
        <v>5007478</v>
      </c>
      <c r="H74" s="15">
        <f t="shared" si="106"/>
        <v>0</v>
      </c>
      <c r="I74" s="15">
        <f t="shared" si="106"/>
        <v>5007478</v>
      </c>
      <c r="J74" s="15">
        <f t="shared" si="106"/>
        <v>0</v>
      </c>
      <c r="K74" s="15">
        <f t="shared" si="106"/>
        <v>5007478</v>
      </c>
      <c r="L74" s="15">
        <f t="shared" si="106"/>
        <v>-20684</v>
      </c>
      <c r="M74" s="15">
        <f t="shared" si="106"/>
        <v>4986794</v>
      </c>
      <c r="N74" s="15">
        <f t="shared" si="106"/>
        <v>0</v>
      </c>
      <c r="O74" s="15">
        <f t="shared" si="106"/>
        <v>4986794</v>
      </c>
      <c r="P74" s="15">
        <f t="shared" si="106"/>
        <v>0</v>
      </c>
      <c r="Q74" s="15">
        <f t="shared" si="106"/>
        <v>4986794</v>
      </c>
      <c r="R74" s="15">
        <f t="shared" si="106"/>
        <v>0</v>
      </c>
      <c r="S74" s="15">
        <f t="shared" si="106"/>
        <v>4986794</v>
      </c>
      <c r="T74" s="15">
        <f t="shared" si="106"/>
        <v>0</v>
      </c>
      <c r="U74" s="15">
        <f t="shared" si="106"/>
        <v>4986794</v>
      </c>
      <c r="V74" s="15">
        <f t="shared" si="106"/>
        <v>0</v>
      </c>
      <c r="W74" s="15">
        <f t="shared" si="106"/>
        <v>4986794</v>
      </c>
      <c r="X74" s="15">
        <f t="shared" si="106"/>
        <v>0</v>
      </c>
      <c r="Y74" s="15">
        <f t="shared" si="106"/>
        <v>4986794</v>
      </c>
      <c r="Z74" s="15">
        <f t="shared" si="106"/>
        <v>0</v>
      </c>
      <c r="AA74" s="15">
        <f t="shared" si="106"/>
        <v>4986794</v>
      </c>
      <c r="AB74" s="15">
        <f t="shared" si="106"/>
        <v>0</v>
      </c>
      <c r="AC74" s="15">
        <f t="shared" si="106"/>
        <v>4986794</v>
      </c>
      <c r="AD74" s="15">
        <f t="shared" si="106"/>
        <v>0</v>
      </c>
      <c r="AE74" s="15">
        <f t="shared" si="106"/>
        <v>4986794</v>
      </c>
      <c r="AF74" s="15">
        <f t="shared" si="106"/>
        <v>0</v>
      </c>
      <c r="AG74" s="15">
        <f t="shared" si="106"/>
        <v>4986794</v>
      </c>
      <c r="AH74" s="15">
        <f t="shared" si="106"/>
        <v>0</v>
      </c>
      <c r="AI74" s="15">
        <f t="shared" si="106"/>
        <v>4986794</v>
      </c>
    </row>
    <row r="75" spans="1:35" s="4" customFormat="1" ht="21.75" customHeight="1">
      <c r="A75" s="16"/>
      <c r="B75" s="41"/>
      <c r="C75" s="42">
        <v>2920</v>
      </c>
      <c r="D75" s="17" t="s">
        <v>104</v>
      </c>
      <c r="E75" s="15">
        <f>2651991+2355487</f>
        <v>5007478</v>
      </c>
      <c r="F75" s="15"/>
      <c r="G75" s="15">
        <f>SUM(E75:F75)</f>
        <v>5007478</v>
      </c>
      <c r="H75" s="15"/>
      <c r="I75" s="15">
        <f>SUM(G75:H75)</f>
        <v>5007478</v>
      </c>
      <c r="J75" s="15"/>
      <c r="K75" s="15">
        <f>SUM(I75:J75)</f>
        <v>5007478</v>
      </c>
      <c r="L75" s="15">
        <v>-20684</v>
      </c>
      <c r="M75" s="15">
        <f>SUM(K75:L75)</f>
        <v>4986794</v>
      </c>
      <c r="N75" s="15"/>
      <c r="O75" s="15">
        <f>SUM(M75:N75)</f>
        <v>4986794</v>
      </c>
      <c r="P75" s="15"/>
      <c r="Q75" s="15">
        <f>SUM(O75:P75)</f>
        <v>4986794</v>
      </c>
      <c r="R75" s="15"/>
      <c r="S75" s="15">
        <f>SUM(Q75:R75)</f>
        <v>4986794</v>
      </c>
      <c r="T75" s="15"/>
      <c r="U75" s="15">
        <f>SUM(S75:T75)</f>
        <v>4986794</v>
      </c>
      <c r="V75" s="15"/>
      <c r="W75" s="15">
        <f>SUM(U75:V75)</f>
        <v>4986794</v>
      </c>
      <c r="X75" s="15"/>
      <c r="Y75" s="15">
        <f>SUM(W75:X75)</f>
        <v>4986794</v>
      </c>
      <c r="Z75" s="15"/>
      <c r="AA75" s="15">
        <f>SUM(Y75:Z75)</f>
        <v>4986794</v>
      </c>
      <c r="AB75" s="15"/>
      <c r="AC75" s="15">
        <f>SUM(AA75:AB75)</f>
        <v>4986794</v>
      </c>
      <c r="AD75" s="15"/>
      <c r="AE75" s="15">
        <f>SUM(AC75:AD75)</f>
        <v>4986794</v>
      </c>
      <c r="AF75" s="15"/>
      <c r="AG75" s="15">
        <f>SUM(AE75:AF75)</f>
        <v>4986794</v>
      </c>
      <c r="AH75" s="15"/>
      <c r="AI75" s="15">
        <f>SUM(AG75:AH75)</f>
        <v>4986794</v>
      </c>
    </row>
    <row r="76" spans="1:35" s="4" customFormat="1" ht="21" customHeight="1">
      <c r="A76" s="16"/>
      <c r="B76" s="41">
        <v>75814</v>
      </c>
      <c r="C76" s="33"/>
      <c r="D76" s="17" t="s">
        <v>107</v>
      </c>
      <c r="E76" s="15">
        <f aca="true" t="shared" si="107" ref="E76:AI76">SUM(E77)</f>
        <v>10000</v>
      </c>
      <c r="F76" s="15">
        <f t="shared" si="107"/>
        <v>0</v>
      </c>
      <c r="G76" s="15">
        <f t="shared" si="107"/>
        <v>10000</v>
      </c>
      <c r="H76" s="15">
        <f t="shared" si="107"/>
        <v>0</v>
      </c>
      <c r="I76" s="15">
        <f t="shared" si="107"/>
        <v>10000</v>
      </c>
      <c r="J76" s="15">
        <f t="shared" si="107"/>
        <v>0</v>
      </c>
      <c r="K76" s="15">
        <f t="shared" si="107"/>
        <v>10000</v>
      </c>
      <c r="L76" s="15">
        <f t="shared" si="107"/>
        <v>0</v>
      </c>
      <c r="M76" s="15">
        <f t="shared" si="107"/>
        <v>10000</v>
      </c>
      <c r="N76" s="15">
        <f t="shared" si="107"/>
        <v>0</v>
      </c>
      <c r="O76" s="15">
        <f t="shared" si="107"/>
        <v>10000</v>
      </c>
      <c r="P76" s="15">
        <f t="shared" si="107"/>
        <v>0</v>
      </c>
      <c r="Q76" s="15">
        <f t="shared" si="107"/>
        <v>10000</v>
      </c>
      <c r="R76" s="15">
        <f t="shared" si="107"/>
        <v>0</v>
      </c>
      <c r="S76" s="15">
        <f t="shared" si="107"/>
        <v>10000</v>
      </c>
      <c r="T76" s="15">
        <f t="shared" si="107"/>
        <v>0</v>
      </c>
      <c r="U76" s="15">
        <f t="shared" si="107"/>
        <v>10000</v>
      </c>
      <c r="V76" s="15">
        <f t="shared" si="107"/>
        <v>0</v>
      </c>
      <c r="W76" s="15">
        <f t="shared" si="107"/>
        <v>10000</v>
      </c>
      <c r="X76" s="15">
        <f t="shared" si="107"/>
        <v>0</v>
      </c>
      <c r="Y76" s="15">
        <f t="shared" si="107"/>
        <v>10000</v>
      </c>
      <c r="Z76" s="15">
        <f t="shared" si="107"/>
        <v>0</v>
      </c>
      <c r="AA76" s="15">
        <f t="shared" si="107"/>
        <v>10000</v>
      </c>
      <c r="AB76" s="15">
        <f t="shared" si="107"/>
        <v>0</v>
      </c>
      <c r="AC76" s="15">
        <f t="shared" si="107"/>
        <v>10000</v>
      </c>
      <c r="AD76" s="15">
        <f t="shared" si="107"/>
        <v>0</v>
      </c>
      <c r="AE76" s="15">
        <f t="shared" si="107"/>
        <v>10000</v>
      </c>
      <c r="AF76" s="15">
        <f t="shared" si="107"/>
        <v>0</v>
      </c>
      <c r="AG76" s="15">
        <f t="shared" si="107"/>
        <v>10000</v>
      </c>
      <c r="AH76" s="15">
        <f t="shared" si="107"/>
        <v>0</v>
      </c>
      <c r="AI76" s="15">
        <f t="shared" si="107"/>
        <v>10000</v>
      </c>
    </row>
    <row r="77" spans="1:35" s="4" customFormat="1" ht="21.75" customHeight="1">
      <c r="A77" s="16"/>
      <c r="B77" s="41"/>
      <c r="C77" s="42" t="s">
        <v>53</v>
      </c>
      <c r="D77" s="17" t="s">
        <v>54</v>
      </c>
      <c r="E77" s="15">
        <v>10000</v>
      </c>
      <c r="F77" s="15"/>
      <c r="G77" s="15">
        <f>SUM(E77:F77)</f>
        <v>10000</v>
      </c>
      <c r="H77" s="15"/>
      <c r="I77" s="15">
        <f>SUM(G77:H77)</f>
        <v>10000</v>
      </c>
      <c r="J77" s="15"/>
      <c r="K77" s="15">
        <f>SUM(I77:J77)</f>
        <v>10000</v>
      </c>
      <c r="L77" s="15"/>
      <c r="M77" s="15">
        <f>SUM(K77:L77)</f>
        <v>10000</v>
      </c>
      <c r="N77" s="15"/>
      <c r="O77" s="15">
        <f>SUM(M77:N77)</f>
        <v>10000</v>
      </c>
      <c r="P77" s="15"/>
      <c r="Q77" s="15">
        <f>SUM(O77:P77)</f>
        <v>10000</v>
      </c>
      <c r="R77" s="15"/>
      <c r="S77" s="15">
        <f>SUM(Q77:R77)</f>
        <v>10000</v>
      </c>
      <c r="T77" s="15"/>
      <c r="U77" s="15">
        <f>SUM(S77:T77)</f>
        <v>10000</v>
      </c>
      <c r="V77" s="15"/>
      <c r="W77" s="15">
        <f>SUM(U77:V77)</f>
        <v>10000</v>
      </c>
      <c r="X77" s="15"/>
      <c r="Y77" s="15">
        <f>SUM(W77:X77)</f>
        <v>10000</v>
      </c>
      <c r="Z77" s="15"/>
      <c r="AA77" s="15">
        <f>SUM(Y77:Z77)</f>
        <v>10000</v>
      </c>
      <c r="AB77" s="15"/>
      <c r="AC77" s="15">
        <f>SUM(AA77:AB77)</f>
        <v>10000</v>
      </c>
      <c r="AD77" s="15"/>
      <c r="AE77" s="15">
        <f>SUM(AC77:AD77)</f>
        <v>10000</v>
      </c>
      <c r="AF77" s="15"/>
      <c r="AG77" s="15">
        <f>SUM(AE77:AF77)</f>
        <v>10000</v>
      </c>
      <c r="AH77" s="15"/>
      <c r="AI77" s="15">
        <f>SUM(AG77:AH77)</f>
        <v>10000</v>
      </c>
    </row>
    <row r="78" spans="1:35" s="4" customFormat="1" ht="22.5">
      <c r="A78" s="16"/>
      <c r="B78" s="41" t="s">
        <v>108</v>
      </c>
      <c r="C78" s="33"/>
      <c r="D78" s="17" t="s">
        <v>109</v>
      </c>
      <c r="E78" s="15">
        <f aca="true" t="shared" si="108" ref="E78:AI78">SUM(E79)</f>
        <v>613212</v>
      </c>
      <c r="F78" s="15">
        <f t="shared" si="108"/>
        <v>0</v>
      </c>
      <c r="G78" s="15">
        <f t="shared" si="108"/>
        <v>613212</v>
      </c>
      <c r="H78" s="15">
        <f t="shared" si="108"/>
        <v>0</v>
      </c>
      <c r="I78" s="15">
        <f t="shared" si="108"/>
        <v>613212</v>
      </c>
      <c r="J78" s="15">
        <f t="shared" si="108"/>
        <v>0</v>
      </c>
      <c r="K78" s="15">
        <f t="shared" si="108"/>
        <v>613212</v>
      </c>
      <c r="L78" s="15">
        <f t="shared" si="108"/>
        <v>0</v>
      </c>
      <c r="M78" s="15">
        <f t="shared" si="108"/>
        <v>613212</v>
      </c>
      <c r="N78" s="15">
        <f t="shared" si="108"/>
        <v>0</v>
      </c>
      <c r="O78" s="15">
        <f t="shared" si="108"/>
        <v>613212</v>
      </c>
      <c r="P78" s="15">
        <f t="shared" si="108"/>
        <v>0</v>
      </c>
      <c r="Q78" s="15">
        <f t="shared" si="108"/>
        <v>613212</v>
      </c>
      <c r="R78" s="15">
        <f t="shared" si="108"/>
        <v>0</v>
      </c>
      <c r="S78" s="15">
        <f t="shared" si="108"/>
        <v>613212</v>
      </c>
      <c r="T78" s="15">
        <f t="shared" si="108"/>
        <v>0</v>
      </c>
      <c r="U78" s="15">
        <f t="shared" si="108"/>
        <v>613212</v>
      </c>
      <c r="V78" s="15">
        <f t="shared" si="108"/>
        <v>0</v>
      </c>
      <c r="W78" s="15">
        <f t="shared" si="108"/>
        <v>613212</v>
      </c>
      <c r="X78" s="15">
        <f t="shared" si="108"/>
        <v>0</v>
      </c>
      <c r="Y78" s="15">
        <f t="shared" si="108"/>
        <v>613212</v>
      </c>
      <c r="Z78" s="15">
        <f t="shared" si="108"/>
        <v>0</v>
      </c>
      <c r="AA78" s="15">
        <f t="shared" si="108"/>
        <v>613212</v>
      </c>
      <c r="AB78" s="15">
        <f t="shared" si="108"/>
        <v>0</v>
      </c>
      <c r="AC78" s="15">
        <f t="shared" si="108"/>
        <v>613212</v>
      </c>
      <c r="AD78" s="15">
        <f t="shared" si="108"/>
        <v>0</v>
      </c>
      <c r="AE78" s="15">
        <f t="shared" si="108"/>
        <v>613212</v>
      </c>
      <c r="AF78" s="15">
        <f t="shared" si="108"/>
        <v>0</v>
      </c>
      <c r="AG78" s="15">
        <f t="shared" si="108"/>
        <v>613212</v>
      </c>
      <c r="AH78" s="15">
        <f t="shared" si="108"/>
        <v>0</v>
      </c>
      <c r="AI78" s="15">
        <f t="shared" si="108"/>
        <v>613212</v>
      </c>
    </row>
    <row r="79" spans="1:35" s="4" customFormat="1" ht="21.75" customHeight="1">
      <c r="A79" s="16"/>
      <c r="B79" s="41"/>
      <c r="C79" s="42">
        <v>2920</v>
      </c>
      <c r="D79" s="17" t="s">
        <v>104</v>
      </c>
      <c r="E79" s="15">
        <v>613212</v>
      </c>
      <c r="F79" s="15"/>
      <c r="G79" s="15">
        <f>SUM(E79:F79)</f>
        <v>613212</v>
      </c>
      <c r="H79" s="15"/>
      <c r="I79" s="15">
        <f>SUM(G79:H79)</f>
        <v>613212</v>
      </c>
      <c r="J79" s="15"/>
      <c r="K79" s="15">
        <f>SUM(I79:J79)</f>
        <v>613212</v>
      </c>
      <c r="L79" s="15"/>
      <c r="M79" s="15">
        <f>SUM(K79:L79)</f>
        <v>613212</v>
      </c>
      <c r="N79" s="15"/>
      <c r="O79" s="15">
        <f>SUM(M79:N79)</f>
        <v>613212</v>
      </c>
      <c r="P79" s="15"/>
      <c r="Q79" s="15">
        <f>SUM(O79:P79)</f>
        <v>613212</v>
      </c>
      <c r="R79" s="15"/>
      <c r="S79" s="15">
        <f>SUM(Q79:R79)</f>
        <v>613212</v>
      </c>
      <c r="T79" s="15"/>
      <c r="U79" s="15">
        <f>SUM(S79:T79)</f>
        <v>613212</v>
      </c>
      <c r="V79" s="15"/>
      <c r="W79" s="15">
        <f>SUM(U79:V79)</f>
        <v>613212</v>
      </c>
      <c r="X79" s="15"/>
      <c r="Y79" s="15">
        <f>SUM(W79:X79)</f>
        <v>613212</v>
      </c>
      <c r="Z79" s="15"/>
      <c r="AA79" s="15">
        <f>SUM(Y79:Z79)</f>
        <v>613212</v>
      </c>
      <c r="AB79" s="15"/>
      <c r="AC79" s="15">
        <f>SUM(AA79:AB79)</f>
        <v>613212</v>
      </c>
      <c r="AD79" s="15"/>
      <c r="AE79" s="15">
        <f>SUM(AC79:AD79)</f>
        <v>613212</v>
      </c>
      <c r="AF79" s="15"/>
      <c r="AG79" s="15">
        <f>SUM(AE79:AF79)</f>
        <v>613212</v>
      </c>
      <c r="AH79" s="15"/>
      <c r="AI79" s="15">
        <f>SUM(AG79:AH79)</f>
        <v>613212</v>
      </c>
    </row>
    <row r="80" spans="1:35" s="4" customFormat="1" ht="21" customHeight="1">
      <c r="A80" s="6" t="s">
        <v>28</v>
      </c>
      <c r="B80" s="7"/>
      <c r="C80" s="8"/>
      <c r="D80" s="9" t="s">
        <v>29</v>
      </c>
      <c r="E80" s="40">
        <f aca="true" t="shared" si="109" ref="E80:Q80">SUM(E81,E86,)</f>
        <v>6782</v>
      </c>
      <c r="F80" s="40">
        <f t="shared" si="109"/>
        <v>0</v>
      </c>
      <c r="G80" s="40">
        <f t="shared" si="109"/>
        <v>6782</v>
      </c>
      <c r="H80" s="40">
        <f t="shared" si="109"/>
        <v>0</v>
      </c>
      <c r="I80" s="40">
        <f t="shared" si="109"/>
        <v>6782</v>
      </c>
      <c r="J80" s="40">
        <f t="shared" si="109"/>
        <v>2904</v>
      </c>
      <c r="K80" s="40">
        <f t="shared" si="109"/>
        <v>9686</v>
      </c>
      <c r="L80" s="40">
        <f t="shared" si="109"/>
        <v>0</v>
      </c>
      <c r="M80" s="40">
        <f t="shared" si="109"/>
        <v>9686</v>
      </c>
      <c r="N80" s="40">
        <f t="shared" si="109"/>
        <v>75816</v>
      </c>
      <c r="O80" s="40">
        <f t="shared" si="109"/>
        <v>85502</v>
      </c>
      <c r="P80" s="40">
        <f t="shared" si="109"/>
        <v>0</v>
      </c>
      <c r="Q80" s="40">
        <f t="shared" si="109"/>
        <v>85502</v>
      </c>
      <c r="R80" s="40">
        <f aca="true" t="shared" si="110" ref="R80:W80">SUM(R81,R86,)</f>
        <v>0</v>
      </c>
      <c r="S80" s="40">
        <f t="shared" si="110"/>
        <v>85502</v>
      </c>
      <c r="T80" s="40">
        <f t="shared" si="110"/>
        <v>0</v>
      </c>
      <c r="U80" s="40">
        <f t="shared" si="110"/>
        <v>85502</v>
      </c>
      <c r="V80" s="40">
        <f t="shared" si="110"/>
        <v>0</v>
      </c>
      <c r="W80" s="40">
        <f t="shared" si="110"/>
        <v>85502</v>
      </c>
      <c r="X80" s="40">
        <f>SUM(X81,X86,)</f>
        <v>0</v>
      </c>
      <c r="Y80" s="40">
        <f>SUM(Y81,Y86,Y88)</f>
        <v>85502</v>
      </c>
      <c r="Z80" s="40">
        <f>SUM(Z81,Z86,Z88)</f>
        <v>76630</v>
      </c>
      <c r="AA80" s="40">
        <f>SUM(AA81,AA86,AA88)</f>
        <v>162132</v>
      </c>
      <c r="AB80" s="40">
        <f>SUM(AB81,AB86,AB88)</f>
        <v>0</v>
      </c>
      <c r="AC80" s="40">
        <f aca="true" t="shared" si="111" ref="AC80:AI80">SUM(AC81,AC86,AC88,AC90)</f>
        <v>162132</v>
      </c>
      <c r="AD80" s="40">
        <f t="shared" si="111"/>
        <v>936</v>
      </c>
      <c r="AE80" s="40">
        <f t="shared" si="111"/>
        <v>163068</v>
      </c>
      <c r="AF80" s="40">
        <f t="shared" si="111"/>
        <v>0</v>
      </c>
      <c r="AG80" s="40">
        <f t="shared" si="111"/>
        <v>163068</v>
      </c>
      <c r="AH80" s="40">
        <f t="shared" si="111"/>
        <v>0</v>
      </c>
      <c r="AI80" s="40">
        <f t="shared" si="111"/>
        <v>163068</v>
      </c>
    </row>
    <row r="81" spans="1:35" s="4" customFormat="1" ht="18.75" customHeight="1">
      <c r="A81" s="14"/>
      <c r="B81" s="21" t="s">
        <v>30</v>
      </c>
      <c r="C81" s="22"/>
      <c r="D81" s="10" t="s">
        <v>20</v>
      </c>
      <c r="E81" s="15">
        <f aca="true" t="shared" si="112" ref="E81:L81">SUM(E84:E84)</f>
        <v>4782</v>
      </c>
      <c r="F81" s="15">
        <f t="shared" si="112"/>
        <v>0</v>
      </c>
      <c r="G81" s="15">
        <f t="shared" si="112"/>
        <v>4782</v>
      </c>
      <c r="H81" s="15">
        <f t="shared" si="112"/>
        <v>0</v>
      </c>
      <c r="I81" s="15">
        <f t="shared" si="112"/>
        <v>4782</v>
      </c>
      <c r="J81" s="15">
        <f t="shared" si="112"/>
        <v>2904</v>
      </c>
      <c r="K81" s="15">
        <f t="shared" si="112"/>
        <v>7686</v>
      </c>
      <c r="L81" s="15">
        <f t="shared" si="112"/>
        <v>0</v>
      </c>
      <c r="M81" s="15">
        <f aca="true" t="shared" si="113" ref="M81:S81">SUM(M83:M85)</f>
        <v>7686</v>
      </c>
      <c r="N81" s="15">
        <f t="shared" si="113"/>
        <v>75816</v>
      </c>
      <c r="O81" s="15">
        <f t="shared" si="113"/>
        <v>83502</v>
      </c>
      <c r="P81" s="15">
        <f t="shared" si="113"/>
        <v>0</v>
      </c>
      <c r="Q81" s="15">
        <f t="shared" si="113"/>
        <v>83502</v>
      </c>
      <c r="R81" s="15">
        <f t="shared" si="113"/>
        <v>0</v>
      </c>
      <c r="S81" s="15">
        <f t="shared" si="113"/>
        <v>83502</v>
      </c>
      <c r="T81" s="15">
        <f>SUM(T83:T85)</f>
        <v>0</v>
      </c>
      <c r="U81" s="15">
        <f>SUM(U83:U85)</f>
        <v>83502</v>
      </c>
      <c r="V81" s="15">
        <f>SUM(V83:V85)</f>
        <v>0</v>
      </c>
      <c r="W81" s="15">
        <f>SUM(W83:W85)</f>
        <v>83502</v>
      </c>
      <c r="X81" s="15">
        <f>SUM(X83:X85)</f>
        <v>0</v>
      </c>
      <c r="Y81" s="15">
        <f aca="true" t="shared" si="114" ref="Y81:AE81">SUM(Y82:Y85)</f>
        <v>83502</v>
      </c>
      <c r="Z81" s="15">
        <f t="shared" si="114"/>
        <v>39330</v>
      </c>
      <c r="AA81" s="15">
        <f t="shared" si="114"/>
        <v>122832</v>
      </c>
      <c r="AB81" s="15">
        <f t="shared" si="114"/>
        <v>0</v>
      </c>
      <c r="AC81" s="15">
        <f t="shared" si="114"/>
        <v>122832</v>
      </c>
      <c r="AD81" s="15">
        <f t="shared" si="114"/>
        <v>0</v>
      </c>
      <c r="AE81" s="15">
        <f t="shared" si="114"/>
        <v>122832</v>
      </c>
      <c r="AF81" s="15">
        <f>SUM(AF82:AF85)</f>
        <v>0</v>
      </c>
      <c r="AG81" s="15">
        <f>SUM(AG82:AG85)</f>
        <v>122832</v>
      </c>
      <c r="AH81" s="15">
        <f>SUM(AH82:AH85)</f>
        <v>0</v>
      </c>
      <c r="AI81" s="15">
        <f>SUM(AI82:AI85)</f>
        <v>122832</v>
      </c>
    </row>
    <row r="82" spans="1:35" s="4" customFormat="1" ht="56.25">
      <c r="A82" s="21"/>
      <c r="B82" s="21"/>
      <c r="C82" s="22">
        <v>2010</v>
      </c>
      <c r="D82" s="17" t="s">
        <v>56</v>
      </c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>
        <v>0</v>
      </c>
      <c r="Z82" s="15">
        <v>39330</v>
      </c>
      <c r="AA82" s="15">
        <f>SUM(Y82:Z82)</f>
        <v>39330</v>
      </c>
      <c r="AB82" s="15"/>
      <c r="AC82" s="15">
        <f>SUM(AA82:AB82)</f>
        <v>39330</v>
      </c>
      <c r="AD82" s="15"/>
      <c r="AE82" s="15">
        <f>SUM(AC82:AD82)</f>
        <v>39330</v>
      </c>
      <c r="AF82" s="15"/>
      <c r="AG82" s="15">
        <f>SUM(AE82:AF82)</f>
        <v>39330</v>
      </c>
      <c r="AH82" s="15"/>
      <c r="AI82" s="15">
        <f>SUM(AG82:AH82)</f>
        <v>39330</v>
      </c>
    </row>
    <row r="83" spans="1:35" s="4" customFormat="1" ht="33.75">
      <c r="A83" s="21"/>
      <c r="B83" s="14"/>
      <c r="C83" s="22">
        <v>2030</v>
      </c>
      <c r="D83" s="17" t="s">
        <v>114</v>
      </c>
      <c r="E83" s="15"/>
      <c r="F83" s="15"/>
      <c r="G83" s="15"/>
      <c r="H83" s="15"/>
      <c r="I83" s="15"/>
      <c r="J83" s="15"/>
      <c r="K83" s="15"/>
      <c r="L83" s="15"/>
      <c r="M83" s="15">
        <v>0</v>
      </c>
      <c r="N83" s="15">
        <v>11966</v>
      </c>
      <c r="O83" s="15">
        <f>SUM(M83:N83)</f>
        <v>11966</v>
      </c>
      <c r="P83" s="15"/>
      <c r="Q83" s="15">
        <f>SUM(O83:P83)</f>
        <v>11966</v>
      </c>
      <c r="R83" s="15"/>
      <c r="S83" s="15">
        <f>SUM(Q83:R83)</f>
        <v>11966</v>
      </c>
      <c r="T83" s="15"/>
      <c r="U83" s="15">
        <f>SUM(S83:T83)</f>
        <v>11966</v>
      </c>
      <c r="V83" s="15"/>
      <c r="W83" s="15">
        <f>SUM(U83:V83)</f>
        <v>11966</v>
      </c>
      <c r="X83" s="15"/>
      <c r="Y83" s="15">
        <f>SUM(W83:X83)</f>
        <v>11966</v>
      </c>
      <c r="Z83" s="15"/>
      <c r="AA83" s="15">
        <f>SUM(Y83:Z83)</f>
        <v>11966</v>
      </c>
      <c r="AB83" s="15"/>
      <c r="AC83" s="15">
        <f>SUM(AA83:AB83)</f>
        <v>11966</v>
      </c>
      <c r="AD83" s="15"/>
      <c r="AE83" s="15">
        <f>SUM(AC83:AD83)</f>
        <v>11966</v>
      </c>
      <c r="AF83" s="15"/>
      <c r="AG83" s="15">
        <f>SUM(AE83:AF83)</f>
        <v>11966</v>
      </c>
      <c r="AH83" s="15"/>
      <c r="AI83" s="15">
        <f>SUM(AG83:AH83)</f>
        <v>11966</v>
      </c>
    </row>
    <row r="84" spans="1:35" s="4" customFormat="1" ht="45">
      <c r="A84" s="21"/>
      <c r="B84" s="14"/>
      <c r="C84" s="45">
        <v>2310</v>
      </c>
      <c r="D84" s="10" t="s">
        <v>112</v>
      </c>
      <c r="E84" s="15">
        <v>4782</v>
      </c>
      <c r="F84" s="15"/>
      <c r="G84" s="15">
        <f>SUM(E84:F84)</f>
        <v>4782</v>
      </c>
      <c r="H84" s="15"/>
      <c r="I84" s="15">
        <f>SUM(G84:H84)</f>
        <v>4782</v>
      </c>
      <c r="J84" s="15">
        <v>2904</v>
      </c>
      <c r="K84" s="15">
        <f>SUM(I84:J84)</f>
        <v>7686</v>
      </c>
      <c r="L84" s="15"/>
      <c r="M84" s="15">
        <f>SUM(K84:L84)</f>
        <v>7686</v>
      </c>
      <c r="N84" s="15"/>
      <c r="O84" s="15">
        <f>SUM(M84:N84)</f>
        <v>7686</v>
      </c>
      <c r="P84" s="15"/>
      <c r="Q84" s="15">
        <f>SUM(O84:P84)</f>
        <v>7686</v>
      </c>
      <c r="R84" s="15"/>
      <c r="S84" s="15">
        <f>SUM(Q84:R84)</f>
        <v>7686</v>
      </c>
      <c r="T84" s="15"/>
      <c r="U84" s="15">
        <f>SUM(S84:T84)</f>
        <v>7686</v>
      </c>
      <c r="V84" s="15"/>
      <c r="W84" s="15">
        <f>SUM(U84:V84)</f>
        <v>7686</v>
      </c>
      <c r="X84" s="15"/>
      <c r="Y84" s="15">
        <f>SUM(W84:X84)</f>
        <v>7686</v>
      </c>
      <c r="Z84" s="15"/>
      <c r="AA84" s="15">
        <f>SUM(Y84:Z84)</f>
        <v>7686</v>
      </c>
      <c r="AB84" s="15"/>
      <c r="AC84" s="15">
        <f>SUM(AA84:AB84)</f>
        <v>7686</v>
      </c>
      <c r="AD84" s="15"/>
      <c r="AE84" s="15">
        <f>SUM(AC84:AD84)</f>
        <v>7686</v>
      </c>
      <c r="AF84" s="15"/>
      <c r="AG84" s="15">
        <f>SUM(AE84:AF84)</f>
        <v>7686</v>
      </c>
      <c r="AH84" s="15"/>
      <c r="AI84" s="15">
        <f>SUM(AG84:AH84)</f>
        <v>7686</v>
      </c>
    </row>
    <row r="85" spans="1:35" s="4" customFormat="1" ht="45">
      <c r="A85" s="21"/>
      <c r="B85" s="14"/>
      <c r="C85" s="45">
        <v>6330</v>
      </c>
      <c r="D85" s="10" t="s">
        <v>150</v>
      </c>
      <c r="E85" s="15"/>
      <c r="F85" s="15"/>
      <c r="G85" s="15"/>
      <c r="H85" s="15"/>
      <c r="I85" s="15"/>
      <c r="J85" s="15"/>
      <c r="K85" s="15"/>
      <c r="L85" s="15"/>
      <c r="M85" s="15">
        <v>0</v>
      </c>
      <c r="N85" s="15">
        <v>63850</v>
      </c>
      <c r="O85" s="15">
        <f>SUM(M85:N85)</f>
        <v>63850</v>
      </c>
      <c r="P85" s="15"/>
      <c r="Q85" s="15">
        <f>SUM(O85:P85)</f>
        <v>63850</v>
      </c>
      <c r="R85" s="15"/>
      <c r="S85" s="15">
        <f>SUM(Q85:R85)</f>
        <v>63850</v>
      </c>
      <c r="T85" s="15"/>
      <c r="U85" s="15">
        <f>SUM(S85:T85)</f>
        <v>63850</v>
      </c>
      <c r="V85" s="15"/>
      <c r="W85" s="15">
        <f>SUM(U85:V85)</f>
        <v>63850</v>
      </c>
      <c r="X85" s="15"/>
      <c r="Y85" s="15">
        <f>SUM(W85:X85)</f>
        <v>63850</v>
      </c>
      <c r="Z85" s="15"/>
      <c r="AA85" s="15">
        <f>SUM(Y85:Z85)</f>
        <v>63850</v>
      </c>
      <c r="AB85" s="15"/>
      <c r="AC85" s="15">
        <f>SUM(AA85:AB85)</f>
        <v>63850</v>
      </c>
      <c r="AD85" s="15"/>
      <c r="AE85" s="15">
        <f>SUM(AC85:AD85)</f>
        <v>63850</v>
      </c>
      <c r="AF85" s="15"/>
      <c r="AG85" s="15">
        <f>SUM(AE85:AF85)</f>
        <v>63850</v>
      </c>
      <c r="AH85" s="15"/>
      <c r="AI85" s="15">
        <f>SUM(AG85:AH85)</f>
        <v>63850</v>
      </c>
    </row>
    <row r="86" spans="1:35" s="4" customFormat="1" ht="19.5" customHeight="1">
      <c r="A86" s="16"/>
      <c r="B86" s="41">
        <v>80104</v>
      </c>
      <c r="C86" s="42"/>
      <c r="D86" s="10" t="s">
        <v>31</v>
      </c>
      <c r="E86" s="15">
        <f aca="true" t="shared" si="115" ref="E86:AI86">SUM(E87)</f>
        <v>2000</v>
      </c>
      <c r="F86" s="15">
        <f t="shared" si="115"/>
        <v>0</v>
      </c>
      <c r="G86" s="15">
        <f t="shared" si="115"/>
        <v>2000</v>
      </c>
      <c r="H86" s="15">
        <f t="shared" si="115"/>
        <v>0</v>
      </c>
      <c r="I86" s="15">
        <f t="shared" si="115"/>
        <v>2000</v>
      </c>
      <c r="J86" s="15">
        <f t="shared" si="115"/>
        <v>0</v>
      </c>
      <c r="K86" s="15">
        <f t="shared" si="115"/>
        <v>2000</v>
      </c>
      <c r="L86" s="15">
        <f t="shared" si="115"/>
        <v>0</v>
      </c>
      <c r="M86" s="15">
        <f t="shared" si="115"/>
        <v>2000</v>
      </c>
      <c r="N86" s="15">
        <f t="shared" si="115"/>
        <v>0</v>
      </c>
      <c r="O86" s="15">
        <f t="shared" si="115"/>
        <v>2000</v>
      </c>
      <c r="P86" s="15">
        <f t="shared" si="115"/>
        <v>0</v>
      </c>
      <c r="Q86" s="15">
        <f t="shared" si="115"/>
        <v>2000</v>
      </c>
      <c r="R86" s="15">
        <f t="shared" si="115"/>
        <v>0</v>
      </c>
      <c r="S86" s="15">
        <f t="shared" si="115"/>
        <v>2000</v>
      </c>
      <c r="T86" s="15">
        <f t="shared" si="115"/>
        <v>0</v>
      </c>
      <c r="U86" s="15">
        <f t="shared" si="115"/>
        <v>2000</v>
      </c>
      <c r="V86" s="15">
        <f t="shared" si="115"/>
        <v>0</v>
      </c>
      <c r="W86" s="15">
        <f t="shared" si="115"/>
        <v>2000</v>
      </c>
      <c r="X86" s="15">
        <f t="shared" si="115"/>
        <v>0</v>
      </c>
      <c r="Y86" s="15">
        <f t="shared" si="115"/>
        <v>2000</v>
      </c>
      <c r="Z86" s="15">
        <f t="shared" si="115"/>
        <v>0</v>
      </c>
      <c r="AA86" s="15">
        <f t="shared" si="115"/>
        <v>2000</v>
      </c>
      <c r="AB86" s="15">
        <f t="shared" si="115"/>
        <v>0</v>
      </c>
      <c r="AC86" s="15">
        <f t="shared" si="115"/>
        <v>2000</v>
      </c>
      <c r="AD86" s="15">
        <f t="shared" si="115"/>
        <v>0</v>
      </c>
      <c r="AE86" s="15">
        <f t="shared" si="115"/>
        <v>2000</v>
      </c>
      <c r="AF86" s="15">
        <f t="shared" si="115"/>
        <v>0</v>
      </c>
      <c r="AG86" s="15">
        <f t="shared" si="115"/>
        <v>2000</v>
      </c>
      <c r="AH86" s="15">
        <f t="shared" si="115"/>
        <v>0</v>
      </c>
      <c r="AI86" s="15">
        <f t="shared" si="115"/>
        <v>2000</v>
      </c>
    </row>
    <row r="87" spans="1:35" s="4" customFormat="1" ht="67.5">
      <c r="A87" s="16"/>
      <c r="B87" s="41"/>
      <c r="C87" s="42" t="s">
        <v>45</v>
      </c>
      <c r="D87" s="10" t="s">
        <v>46</v>
      </c>
      <c r="E87" s="15">
        <v>2000</v>
      </c>
      <c r="F87" s="15"/>
      <c r="G87" s="15">
        <f>SUM(E87:F87)</f>
        <v>2000</v>
      </c>
      <c r="H87" s="15"/>
      <c r="I87" s="15">
        <f>SUM(G87:H87)</f>
        <v>2000</v>
      </c>
      <c r="J87" s="15"/>
      <c r="K87" s="15">
        <f>SUM(I87:J87)</f>
        <v>2000</v>
      </c>
      <c r="L87" s="15"/>
      <c r="M87" s="15">
        <f>SUM(K87:L87)</f>
        <v>2000</v>
      </c>
      <c r="N87" s="15"/>
      <c r="O87" s="15">
        <f>SUM(M87:N87)</f>
        <v>2000</v>
      </c>
      <c r="P87" s="15"/>
      <c r="Q87" s="15">
        <f>SUM(O87:P87)</f>
        <v>2000</v>
      </c>
      <c r="R87" s="15"/>
      <c r="S87" s="15">
        <f>SUM(Q87:R87)</f>
        <v>2000</v>
      </c>
      <c r="T87" s="15"/>
      <c r="U87" s="15">
        <f>SUM(S87:T87)</f>
        <v>2000</v>
      </c>
      <c r="V87" s="15"/>
      <c r="W87" s="15">
        <f>SUM(U87:V87)</f>
        <v>2000</v>
      </c>
      <c r="X87" s="15"/>
      <c r="Y87" s="15">
        <f>SUM(W87:X87)</f>
        <v>2000</v>
      </c>
      <c r="Z87" s="15"/>
      <c r="AA87" s="15">
        <f>SUM(Y87:Z87)</f>
        <v>2000</v>
      </c>
      <c r="AB87" s="15"/>
      <c r="AC87" s="15">
        <f>SUM(AA87:AB87)</f>
        <v>2000</v>
      </c>
      <c r="AD87" s="15"/>
      <c r="AE87" s="15">
        <f>SUM(AC87:AD87)</f>
        <v>2000</v>
      </c>
      <c r="AF87" s="15"/>
      <c r="AG87" s="15">
        <f>SUM(AE87:AF87)</f>
        <v>2000</v>
      </c>
      <c r="AH87" s="15"/>
      <c r="AI87" s="15">
        <f>SUM(AG87:AH87)</f>
        <v>2000</v>
      </c>
    </row>
    <row r="88" spans="1:35" s="4" customFormat="1" ht="21.75" customHeight="1">
      <c r="A88" s="16"/>
      <c r="B88" s="41">
        <v>80110</v>
      </c>
      <c r="C88" s="42"/>
      <c r="D88" s="44" t="s">
        <v>170</v>
      </c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>
        <f aca="true" t="shared" si="116" ref="Y88:AI88">SUM(Y89)</f>
        <v>0</v>
      </c>
      <c r="Z88" s="15">
        <f t="shared" si="116"/>
        <v>37300</v>
      </c>
      <c r="AA88" s="15">
        <f t="shared" si="116"/>
        <v>37300</v>
      </c>
      <c r="AB88" s="15">
        <f t="shared" si="116"/>
        <v>0</v>
      </c>
      <c r="AC88" s="15">
        <f t="shared" si="116"/>
        <v>37300</v>
      </c>
      <c r="AD88" s="15">
        <f t="shared" si="116"/>
        <v>0</v>
      </c>
      <c r="AE88" s="15">
        <f t="shared" si="116"/>
        <v>37300</v>
      </c>
      <c r="AF88" s="15">
        <f t="shared" si="116"/>
        <v>0</v>
      </c>
      <c r="AG88" s="15">
        <f t="shared" si="116"/>
        <v>37300</v>
      </c>
      <c r="AH88" s="15">
        <f t="shared" si="116"/>
        <v>0</v>
      </c>
      <c r="AI88" s="15">
        <f t="shared" si="116"/>
        <v>37300</v>
      </c>
    </row>
    <row r="89" spans="1:35" s="4" customFormat="1" ht="56.25">
      <c r="A89" s="16"/>
      <c r="B89" s="41"/>
      <c r="C89" s="42">
        <v>2010</v>
      </c>
      <c r="D89" s="17" t="s">
        <v>56</v>
      </c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>
        <v>0</v>
      </c>
      <c r="Z89" s="15">
        <v>37300</v>
      </c>
      <c r="AA89" s="15">
        <f>SUM(Y89:Z89)</f>
        <v>37300</v>
      </c>
      <c r="AB89" s="15"/>
      <c r="AC89" s="15">
        <f>SUM(AA89:AB89)</f>
        <v>37300</v>
      </c>
      <c r="AD89" s="15"/>
      <c r="AE89" s="15">
        <f>SUM(AC89:AD89)</f>
        <v>37300</v>
      </c>
      <c r="AF89" s="15"/>
      <c r="AG89" s="15">
        <f>SUM(AE89:AF89)</f>
        <v>37300</v>
      </c>
      <c r="AH89" s="15"/>
      <c r="AI89" s="15">
        <f>SUM(AG89:AH89)</f>
        <v>37300</v>
      </c>
    </row>
    <row r="90" spans="1:35" s="4" customFormat="1" ht="21.75" customHeight="1">
      <c r="A90" s="16"/>
      <c r="B90" s="41">
        <v>80195</v>
      </c>
      <c r="C90" s="42"/>
      <c r="D90" s="17" t="s">
        <v>6</v>
      </c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>
        <f aca="true" t="shared" si="117" ref="AC90:AI90">SUM(AC91)</f>
        <v>0</v>
      </c>
      <c r="AD90" s="15">
        <f t="shared" si="117"/>
        <v>936</v>
      </c>
      <c r="AE90" s="15">
        <f t="shared" si="117"/>
        <v>936</v>
      </c>
      <c r="AF90" s="15">
        <f t="shared" si="117"/>
        <v>0</v>
      </c>
      <c r="AG90" s="15">
        <f t="shared" si="117"/>
        <v>936</v>
      </c>
      <c r="AH90" s="15">
        <f t="shared" si="117"/>
        <v>0</v>
      </c>
      <c r="AI90" s="15">
        <f t="shared" si="117"/>
        <v>936</v>
      </c>
    </row>
    <row r="91" spans="1:35" s="4" customFormat="1" ht="33.75">
      <c r="A91" s="16"/>
      <c r="B91" s="41"/>
      <c r="C91" s="42">
        <v>2030</v>
      </c>
      <c r="D91" s="17" t="s">
        <v>114</v>
      </c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>
        <v>0</v>
      </c>
      <c r="AD91" s="15">
        <v>936</v>
      </c>
      <c r="AE91" s="15">
        <f>SUM(AC91:AD91)</f>
        <v>936</v>
      </c>
      <c r="AF91" s="15"/>
      <c r="AG91" s="15">
        <f>SUM(AE91:AF91)</f>
        <v>936</v>
      </c>
      <c r="AH91" s="15"/>
      <c r="AI91" s="15">
        <f>SUM(AG91:AH91)</f>
        <v>936</v>
      </c>
    </row>
    <row r="92" spans="1:35" s="1" customFormat="1" ht="21.75" customHeight="1">
      <c r="A92" s="36" t="s">
        <v>113</v>
      </c>
      <c r="B92" s="37"/>
      <c r="C92" s="38"/>
      <c r="D92" s="39" t="s">
        <v>34</v>
      </c>
      <c r="E92" s="40">
        <f aca="true" t="shared" si="118" ref="E92:Q92">SUM(E93,E95,E98,E102,E105,E100)</f>
        <v>7964296</v>
      </c>
      <c r="F92" s="40">
        <f t="shared" si="118"/>
        <v>530000</v>
      </c>
      <c r="G92" s="40">
        <f t="shared" si="118"/>
        <v>8494296</v>
      </c>
      <c r="H92" s="40">
        <f t="shared" si="118"/>
        <v>-73</v>
      </c>
      <c r="I92" s="40">
        <f t="shared" si="118"/>
        <v>8494223</v>
      </c>
      <c r="J92" s="40">
        <f t="shared" si="118"/>
        <v>5500</v>
      </c>
      <c r="K92" s="40">
        <f t="shared" si="118"/>
        <v>8499723</v>
      </c>
      <c r="L92" s="40">
        <f t="shared" si="118"/>
        <v>0</v>
      </c>
      <c r="M92" s="40">
        <f t="shared" si="118"/>
        <v>8499723</v>
      </c>
      <c r="N92" s="40">
        <f t="shared" si="118"/>
        <v>82751</v>
      </c>
      <c r="O92" s="40">
        <f t="shared" si="118"/>
        <v>8582474</v>
      </c>
      <c r="P92" s="40">
        <f t="shared" si="118"/>
        <v>0</v>
      </c>
      <c r="Q92" s="40">
        <f t="shared" si="118"/>
        <v>8582474</v>
      </c>
      <c r="R92" s="40">
        <f aca="true" t="shared" si="119" ref="R92:W92">SUM(R93,R95,R98,R102,R105,R100)</f>
        <v>0</v>
      </c>
      <c r="S92" s="40">
        <f t="shared" si="119"/>
        <v>8582474</v>
      </c>
      <c r="T92" s="40">
        <f t="shared" si="119"/>
        <v>0</v>
      </c>
      <c r="U92" s="40">
        <f t="shared" si="119"/>
        <v>8582474</v>
      </c>
      <c r="V92" s="40">
        <f t="shared" si="119"/>
        <v>88119</v>
      </c>
      <c r="W92" s="40">
        <f t="shared" si="119"/>
        <v>8670593</v>
      </c>
      <c r="X92" s="40">
        <f aca="true" t="shared" si="120" ref="X92:AC92">SUM(X93,X95,X98,X102,X105,X100)</f>
        <v>17765</v>
      </c>
      <c r="Y92" s="40">
        <f t="shared" si="120"/>
        <v>8688358</v>
      </c>
      <c r="Z92" s="40">
        <f t="shared" si="120"/>
        <v>458788</v>
      </c>
      <c r="AA92" s="40">
        <f t="shared" si="120"/>
        <v>9147146</v>
      </c>
      <c r="AB92" s="40">
        <f t="shared" si="120"/>
        <v>0</v>
      </c>
      <c r="AC92" s="40">
        <f t="shared" si="120"/>
        <v>9147146</v>
      </c>
      <c r="AD92" s="40">
        <f aca="true" t="shared" si="121" ref="AD92:AI92">SUM(AD93,AD95,AD98,AD102,AD105,AD100)</f>
        <v>117495</v>
      </c>
      <c r="AE92" s="40">
        <f t="shared" si="121"/>
        <v>9264641</v>
      </c>
      <c r="AF92" s="40">
        <f t="shared" si="121"/>
        <v>317204</v>
      </c>
      <c r="AG92" s="40">
        <f t="shared" si="121"/>
        <v>9581845</v>
      </c>
      <c r="AH92" s="40">
        <f t="shared" si="121"/>
        <v>252537</v>
      </c>
      <c r="AI92" s="40">
        <f t="shared" si="121"/>
        <v>9834382</v>
      </c>
    </row>
    <row r="93" spans="1:35" s="4" customFormat="1" ht="45">
      <c r="A93" s="16"/>
      <c r="B93" s="11">
        <v>85212</v>
      </c>
      <c r="C93" s="19"/>
      <c r="D93" s="17" t="s">
        <v>36</v>
      </c>
      <c r="E93" s="15">
        <f aca="true" t="shared" si="122" ref="E93:AI93">SUM(E94:E94)</f>
        <v>6551300</v>
      </c>
      <c r="F93" s="15">
        <f t="shared" si="122"/>
        <v>0</v>
      </c>
      <c r="G93" s="15">
        <f t="shared" si="122"/>
        <v>6551300</v>
      </c>
      <c r="H93" s="15">
        <f t="shared" si="122"/>
        <v>0</v>
      </c>
      <c r="I93" s="15">
        <f t="shared" si="122"/>
        <v>6551300</v>
      </c>
      <c r="J93" s="15">
        <f t="shared" si="122"/>
        <v>0</v>
      </c>
      <c r="K93" s="15">
        <f t="shared" si="122"/>
        <v>6551300</v>
      </c>
      <c r="L93" s="15">
        <f t="shared" si="122"/>
        <v>0</v>
      </c>
      <c r="M93" s="15">
        <f t="shared" si="122"/>
        <v>6551300</v>
      </c>
      <c r="N93" s="15">
        <f t="shared" si="122"/>
        <v>0</v>
      </c>
      <c r="O93" s="15">
        <f t="shared" si="122"/>
        <v>6551300</v>
      </c>
      <c r="P93" s="15">
        <f t="shared" si="122"/>
        <v>0</v>
      </c>
      <c r="Q93" s="15">
        <f t="shared" si="122"/>
        <v>6551300</v>
      </c>
      <c r="R93" s="15">
        <f t="shared" si="122"/>
        <v>0</v>
      </c>
      <c r="S93" s="15">
        <f t="shared" si="122"/>
        <v>6551300</v>
      </c>
      <c r="T93" s="15">
        <f t="shared" si="122"/>
        <v>0</v>
      </c>
      <c r="U93" s="15">
        <f t="shared" si="122"/>
        <v>6551300</v>
      </c>
      <c r="V93" s="15">
        <f t="shared" si="122"/>
        <v>0</v>
      </c>
      <c r="W93" s="15">
        <f t="shared" si="122"/>
        <v>6551300</v>
      </c>
      <c r="X93" s="15">
        <f t="shared" si="122"/>
        <v>0</v>
      </c>
      <c r="Y93" s="15">
        <f t="shared" si="122"/>
        <v>6551300</v>
      </c>
      <c r="Z93" s="15">
        <f t="shared" si="122"/>
        <v>0</v>
      </c>
      <c r="AA93" s="15">
        <f t="shared" si="122"/>
        <v>6551300</v>
      </c>
      <c r="AB93" s="15">
        <f t="shared" si="122"/>
        <v>0</v>
      </c>
      <c r="AC93" s="15">
        <f t="shared" si="122"/>
        <v>6551300</v>
      </c>
      <c r="AD93" s="15">
        <f t="shared" si="122"/>
        <v>0</v>
      </c>
      <c r="AE93" s="15">
        <f t="shared" si="122"/>
        <v>6551300</v>
      </c>
      <c r="AF93" s="15">
        <f t="shared" si="122"/>
        <v>100000</v>
      </c>
      <c r="AG93" s="15">
        <f t="shared" si="122"/>
        <v>6651300</v>
      </c>
      <c r="AH93" s="15">
        <f t="shared" si="122"/>
        <v>200000</v>
      </c>
      <c r="AI93" s="15">
        <f t="shared" si="122"/>
        <v>6851300</v>
      </c>
    </row>
    <row r="94" spans="1:35" s="4" customFormat="1" ht="56.25">
      <c r="A94" s="16"/>
      <c r="B94" s="11"/>
      <c r="C94" s="19">
        <v>2010</v>
      </c>
      <c r="D94" s="17" t="s">
        <v>56</v>
      </c>
      <c r="E94" s="15">
        <v>6551300</v>
      </c>
      <c r="F94" s="15"/>
      <c r="G94" s="15">
        <f>SUM(E94:F94)</f>
        <v>6551300</v>
      </c>
      <c r="H94" s="15"/>
      <c r="I94" s="15">
        <f>SUM(G94:H94)</f>
        <v>6551300</v>
      </c>
      <c r="J94" s="15"/>
      <c r="K94" s="15">
        <f>SUM(I94:J94)</f>
        <v>6551300</v>
      </c>
      <c r="L94" s="15"/>
      <c r="M94" s="15">
        <f>SUM(K94:L94)</f>
        <v>6551300</v>
      </c>
      <c r="N94" s="15"/>
      <c r="O94" s="15">
        <f>SUM(M94:N94)</f>
        <v>6551300</v>
      </c>
      <c r="P94" s="15"/>
      <c r="Q94" s="15">
        <f>SUM(O94:P94)</f>
        <v>6551300</v>
      </c>
      <c r="R94" s="15"/>
      <c r="S94" s="15">
        <f>SUM(Q94:R94)</f>
        <v>6551300</v>
      </c>
      <c r="T94" s="15"/>
      <c r="U94" s="15">
        <f>SUM(S94:T94)</f>
        <v>6551300</v>
      </c>
      <c r="V94" s="15"/>
      <c r="W94" s="15">
        <f>SUM(U94:V94)</f>
        <v>6551300</v>
      </c>
      <c r="X94" s="15"/>
      <c r="Y94" s="15">
        <f>SUM(W94:X94)</f>
        <v>6551300</v>
      </c>
      <c r="Z94" s="15"/>
      <c r="AA94" s="15">
        <f>SUM(Y94:Z94)</f>
        <v>6551300</v>
      </c>
      <c r="AB94" s="15"/>
      <c r="AC94" s="15">
        <f>SUM(AA94:AB94)</f>
        <v>6551300</v>
      </c>
      <c r="AD94" s="15"/>
      <c r="AE94" s="15">
        <f>SUM(AC94:AD94)</f>
        <v>6551300</v>
      </c>
      <c r="AF94" s="15">
        <v>100000</v>
      </c>
      <c r="AG94" s="15">
        <f>SUM(AE94:AF94)</f>
        <v>6651300</v>
      </c>
      <c r="AH94" s="15">
        <v>200000</v>
      </c>
      <c r="AI94" s="15">
        <f>SUM(AG94:AH94)</f>
        <v>6851300</v>
      </c>
    </row>
    <row r="95" spans="1:35" s="4" customFormat="1" ht="67.5">
      <c r="A95" s="16"/>
      <c r="B95" s="11">
        <v>85213</v>
      </c>
      <c r="C95" s="33"/>
      <c r="D95" s="17" t="s">
        <v>35</v>
      </c>
      <c r="E95" s="15">
        <f aca="true" t="shared" si="123" ref="E95:Q95">SUM(E96:E97)</f>
        <v>49134</v>
      </c>
      <c r="F95" s="15">
        <f t="shared" si="123"/>
        <v>0</v>
      </c>
      <c r="G95" s="15">
        <f t="shared" si="123"/>
        <v>49134</v>
      </c>
      <c r="H95" s="15">
        <f t="shared" si="123"/>
        <v>-73</v>
      </c>
      <c r="I95" s="15">
        <f t="shared" si="123"/>
        <v>49061</v>
      </c>
      <c r="J95" s="15">
        <f t="shared" si="123"/>
        <v>0</v>
      </c>
      <c r="K95" s="15">
        <f t="shared" si="123"/>
        <v>49061</v>
      </c>
      <c r="L95" s="15">
        <f t="shared" si="123"/>
        <v>0</v>
      </c>
      <c r="M95" s="15">
        <f t="shared" si="123"/>
        <v>49061</v>
      </c>
      <c r="N95" s="15">
        <f t="shared" si="123"/>
        <v>0</v>
      </c>
      <c r="O95" s="15">
        <f t="shared" si="123"/>
        <v>49061</v>
      </c>
      <c r="P95" s="15">
        <f t="shared" si="123"/>
        <v>0</v>
      </c>
      <c r="Q95" s="15">
        <f t="shared" si="123"/>
        <v>49061</v>
      </c>
      <c r="R95" s="15">
        <f aca="true" t="shared" si="124" ref="R95:W95">SUM(R96:R97)</f>
        <v>0</v>
      </c>
      <c r="S95" s="15">
        <f t="shared" si="124"/>
        <v>49061</v>
      </c>
      <c r="T95" s="15">
        <f t="shared" si="124"/>
        <v>0</v>
      </c>
      <c r="U95" s="15">
        <f t="shared" si="124"/>
        <v>49061</v>
      </c>
      <c r="V95" s="15">
        <f t="shared" si="124"/>
        <v>3673</v>
      </c>
      <c r="W95" s="15">
        <f t="shared" si="124"/>
        <v>52734</v>
      </c>
      <c r="X95" s="15">
        <f aca="true" t="shared" si="125" ref="X95:AC95">SUM(X96:X97)</f>
        <v>0</v>
      </c>
      <c r="Y95" s="15">
        <f t="shared" si="125"/>
        <v>52734</v>
      </c>
      <c r="Z95" s="15">
        <f t="shared" si="125"/>
        <v>0</v>
      </c>
      <c r="AA95" s="15">
        <f t="shared" si="125"/>
        <v>52734</v>
      </c>
      <c r="AB95" s="15">
        <f t="shared" si="125"/>
        <v>0</v>
      </c>
      <c r="AC95" s="15">
        <f t="shared" si="125"/>
        <v>52734</v>
      </c>
      <c r="AD95" s="15">
        <f aca="true" t="shared" si="126" ref="AD95:AI95">SUM(AD96:AD97)</f>
        <v>-2134</v>
      </c>
      <c r="AE95" s="15">
        <f t="shared" si="126"/>
        <v>50600</v>
      </c>
      <c r="AF95" s="15">
        <f t="shared" si="126"/>
        <v>1000</v>
      </c>
      <c r="AG95" s="15">
        <f t="shared" si="126"/>
        <v>51600</v>
      </c>
      <c r="AH95" s="15">
        <f t="shared" si="126"/>
        <v>0</v>
      </c>
      <c r="AI95" s="15">
        <f t="shared" si="126"/>
        <v>51600</v>
      </c>
    </row>
    <row r="96" spans="1:35" s="4" customFormat="1" ht="56.25">
      <c r="A96" s="16"/>
      <c r="B96" s="11"/>
      <c r="C96" s="33">
        <v>2010</v>
      </c>
      <c r="D96" s="17" t="s">
        <v>56</v>
      </c>
      <c r="E96" s="15">
        <v>12000</v>
      </c>
      <c r="F96" s="15"/>
      <c r="G96" s="15">
        <f>SUM(E96:F96)</f>
        <v>12000</v>
      </c>
      <c r="H96" s="15">
        <v>-73</v>
      </c>
      <c r="I96" s="15">
        <f>SUM(G96:H96)</f>
        <v>11927</v>
      </c>
      <c r="J96" s="15"/>
      <c r="K96" s="15">
        <f>SUM(I96:J96)</f>
        <v>11927</v>
      </c>
      <c r="L96" s="15"/>
      <c r="M96" s="15">
        <f>SUM(K96:L96)</f>
        <v>11927</v>
      </c>
      <c r="N96" s="15"/>
      <c r="O96" s="15">
        <f>SUM(M96:N96)</f>
        <v>11927</v>
      </c>
      <c r="P96" s="15"/>
      <c r="Q96" s="15">
        <f>SUM(O96:P96)</f>
        <v>11927</v>
      </c>
      <c r="R96" s="15"/>
      <c r="S96" s="15">
        <f>SUM(Q96:R96)</f>
        <v>11927</v>
      </c>
      <c r="T96" s="15"/>
      <c r="U96" s="15">
        <f>SUM(S96:T96)</f>
        <v>11927</v>
      </c>
      <c r="V96" s="15">
        <v>3673</v>
      </c>
      <c r="W96" s="15">
        <f>SUM(U96:V96)</f>
        <v>15600</v>
      </c>
      <c r="X96" s="15"/>
      <c r="Y96" s="15">
        <f>SUM(W96:X96)</f>
        <v>15600</v>
      </c>
      <c r="Z96" s="15"/>
      <c r="AA96" s="15">
        <f>SUM(Y96:Z96)</f>
        <v>15600</v>
      </c>
      <c r="AB96" s="15"/>
      <c r="AC96" s="15">
        <f>SUM(AA96:AB96)</f>
        <v>15600</v>
      </c>
      <c r="AD96" s="15">
        <v>1400</v>
      </c>
      <c r="AE96" s="15">
        <f>SUM(AC96:AD96)</f>
        <v>17000</v>
      </c>
      <c r="AF96" s="15">
        <v>1000</v>
      </c>
      <c r="AG96" s="15">
        <f>SUM(AE96:AF96)</f>
        <v>18000</v>
      </c>
      <c r="AH96" s="15"/>
      <c r="AI96" s="15">
        <f>SUM(AG96:AH96)</f>
        <v>18000</v>
      </c>
    </row>
    <row r="97" spans="1:35" s="4" customFormat="1" ht="33.75">
      <c r="A97" s="16"/>
      <c r="B97" s="11"/>
      <c r="C97" s="42">
        <v>2030</v>
      </c>
      <c r="D97" s="17" t="s">
        <v>114</v>
      </c>
      <c r="E97" s="15">
        <v>37134</v>
      </c>
      <c r="F97" s="15"/>
      <c r="G97" s="15">
        <f>SUM(E97:F97)</f>
        <v>37134</v>
      </c>
      <c r="H97" s="15"/>
      <c r="I97" s="15">
        <f>SUM(G97:H97)</f>
        <v>37134</v>
      </c>
      <c r="J97" s="15"/>
      <c r="K97" s="15">
        <f>SUM(I97:J97)</f>
        <v>37134</v>
      </c>
      <c r="L97" s="15"/>
      <c r="M97" s="15">
        <f>SUM(K97:L97)</f>
        <v>37134</v>
      </c>
      <c r="N97" s="15"/>
      <c r="O97" s="15">
        <f>SUM(M97:N97)</f>
        <v>37134</v>
      </c>
      <c r="P97" s="15"/>
      <c r="Q97" s="15">
        <f>SUM(O97:P97)</f>
        <v>37134</v>
      </c>
      <c r="R97" s="15"/>
      <c r="S97" s="15">
        <f>SUM(Q97:R97)</f>
        <v>37134</v>
      </c>
      <c r="T97" s="15"/>
      <c r="U97" s="15">
        <f>SUM(S97:T97)</f>
        <v>37134</v>
      </c>
      <c r="V97" s="15"/>
      <c r="W97" s="15">
        <f>SUM(U97:V97)</f>
        <v>37134</v>
      </c>
      <c r="X97" s="15"/>
      <c r="Y97" s="15">
        <f>SUM(W97:X97)</f>
        <v>37134</v>
      </c>
      <c r="Z97" s="15"/>
      <c r="AA97" s="15">
        <f>SUM(Y97:Z97)</f>
        <v>37134</v>
      </c>
      <c r="AB97" s="15"/>
      <c r="AC97" s="15">
        <f>SUM(AA97:AB97)</f>
        <v>37134</v>
      </c>
      <c r="AD97" s="15">
        <v>-3534</v>
      </c>
      <c r="AE97" s="15">
        <f>SUM(AC97:AD97)</f>
        <v>33600</v>
      </c>
      <c r="AF97" s="15"/>
      <c r="AG97" s="15">
        <f>SUM(AE97:AF97)</f>
        <v>33600</v>
      </c>
      <c r="AH97" s="15"/>
      <c r="AI97" s="15">
        <f>SUM(AG97:AH97)</f>
        <v>33600</v>
      </c>
    </row>
    <row r="98" spans="1:35" s="4" customFormat="1" ht="22.5">
      <c r="A98" s="16"/>
      <c r="B98" s="41" t="s">
        <v>115</v>
      </c>
      <c r="C98" s="33"/>
      <c r="D98" s="17" t="s">
        <v>116</v>
      </c>
      <c r="E98" s="15">
        <f aca="true" t="shared" si="127" ref="E98:AI98">SUM(E99:E99)</f>
        <v>539695</v>
      </c>
      <c r="F98" s="15">
        <f t="shared" si="127"/>
        <v>0</v>
      </c>
      <c r="G98" s="15">
        <f t="shared" si="127"/>
        <v>539695</v>
      </c>
      <c r="H98" s="15">
        <f t="shared" si="127"/>
        <v>0</v>
      </c>
      <c r="I98" s="15">
        <f t="shared" si="127"/>
        <v>539695</v>
      </c>
      <c r="J98" s="15">
        <f t="shared" si="127"/>
        <v>0</v>
      </c>
      <c r="K98" s="15">
        <f t="shared" si="127"/>
        <v>539695</v>
      </c>
      <c r="L98" s="15">
        <f t="shared" si="127"/>
        <v>0</v>
      </c>
      <c r="M98" s="15">
        <f t="shared" si="127"/>
        <v>539695</v>
      </c>
      <c r="N98" s="15">
        <f t="shared" si="127"/>
        <v>0</v>
      </c>
      <c r="O98" s="15">
        <f t="shared" si="127"/>
        <v>539695</v>
      </c>
      <c r="P98" s="15">
        <f t="shared" si="127"/>
        <v>0</v>
      </c>
      <c r="Q98" s="15">
        <f t="shared" si="127"/>
        <v>539695</v>
      </c>
      <c r="R98" s="15">
        <f t="shared" si="127"/>
        <v>0</v>
      </c>
      <c r="S98" s="15">
        <f t="shared" si="127"/>
        <v>539695</v>
      </c>
      <c r="T98" s="15">
        <f t="shared" si="127"/>
        <v>0</v>
      </c>
      <c r="U98" s="15">
        <f t="shared" si="127"/>
        <v>539695</v>
      </c>
      <c r="V98" s="15">
        <f t="shared" si="127"/>
        <v>73405</v>
      </c>
      <c r="W98" s="15">
        <f t="shared" si="127"/>
        <v>613100</v>
      </c>
      <c r="X98" s="15">
        <f t="shared" si="127"/>
        <v>0</v>
      </c>
      <c r="Y98" s="15">
        <f t="shared" si="127"/>
        <v>613100</v>
      </c>
      <c r="Z98" s="15">
        <f t="shared" si="127"/>
        <v>118159</v>
      </c>
      <c r="AA98" s="15">
        <f t="shared" si="127"/>
        <v>731259</v>
      </c>
      <c r="AB98" s="15">
        <f t="shared" si="127"/>
        <v>0</v>
      </c>
      <c r="AC98" s="15">
        <f t="shared" si="127"/>
        <v>731259</v>
      </c>
      <c r="AD98" s="15">
        <f t="shared" si="127"/>
        <v>0</v>
      </c>
      <c r="AE98" s="15">
        <f t="shared" si="127"/>
        <v>731259</v>
      </c>
      <c r="AF98" s="15">
        <f t="shared" si="127"/>
        <v>216204</v>
      </c>
      <c r="AG98" s="15">
        <f t="shared" si="127"/>
        <v>947463</v>
      </c>
      <c r="AH98" s="15">
        <f t="shared" si="127"/>
        <v>52537</v>
      </c>
      <c r="AI98" s="15">
        <f t="shared" si="127"/>
        <v>1000000</v>
      </c>
    </row>
    <row r="99" spans="1:35" s="4" customFormat="1" ht="33.75">
      <c r="A99" s="16"/>
      <c r="B99" s="41"/>
      <c r="C99" s="42">
        <v>2030</v>
      </c>
      <c r="D99" s="17" t="s">
        <v>114</v>
      </c>
      <c r="E99" s="15">
        <v>539695</v>
      </c>
      <c r="F99" s="15"/>
      <c r="G99" s="15">
        <f>SUM(E99:F99)</f>
        <v>539695</v>
      </c>
      <c r="H99" s="15"/>
      <c r="I99" s="15">
        <f>SUM(G99:H99)</f>
        <v>539695</v>
      </c>
      <c r="J99" s="15"/>
      <c r="K99" s="15">
        <f>SUM(I99:J99)</f>
        <v>539695</v>
      </c>
      <c r="L99" s="15"/>
      <c r="M99" s="15">
        <f>SUM(K99:L99)</f>
        <v>539695</v>
      </c>
      <c r="N99" s="15"/>
      <c r="O99" s="15">
        <f>SUM(M99:N99)</f>
        <v>539695</v>
      </c>
      <c r="P99" s="15"/>
      <c r="Q99" s="15">
        <f>SUM(O99:P99)</f>
        <v>539695</v>
      </c>
      <c r="R99" s="15"/>
      <c r="S99" s="15">
        <f>SUM(Q99:R99)</f>
        <v>539695</v>
      </c>
      <c r="T99" s="15"/>
      <c r="U99" s="15">
        <f>SUM(S99:T99)</f>
        <v>539695</v>
      </c>
      <c r="V99" s="15">
        <v>73405</v>
      </c>
      <c r="W99" s="15">
        <f>SUM(U99:V99)</f>
        <v>613100</v>
      </c>
      <c r="X99" s="15"/>
      <c r="Y99" s="15">
        <f>SUM(W99:X99)</f>
        <v>613100</v>
      </c>
      <c r="Z99" s="15">
        <v>118159</v>
      </c>
      <c r="AA99" s="15">
        <f>SUM(Y99:Z99)</f>
        <v>731259</v>
      </c>
      <c r="AB99" s="15"/>
      <c r="AC99" s="15">
        <f>SUM(AA99:AB99)</f>
        <v>731259</v>
      </c>
      <c r="AD99" s="15"/>
      <c r="AE99" s="15">
        <f>SUM(AC99:AD99)</f>
        <v>731259</v>
      </c>
      <c r="AF99" s="15">
        <v>216204</v>
      </c>
      <c r="AG99" s="15">
        <f>SUM(AE99:AF99)</f>
        <v>947463</v>
      </c>
      <c r="AH99" s="15">
        <v>52537</v>
      </c>
      <c r="AI99" s="15">
        <f>SUM(AG99:AH99)</f>
        <v>1000000</v>
      </c>
    </row>
    <row r="100" spans="1:35" s="4" customFormat="1" ht="21.75" customHeight="1">
      <c r="A100" s="16"/>
      <c r="B100" s="41">
        <v>85216</v>
      </c>
      <c r="C100" s="42"/>
      <c r="D100" s="17" t="s">
        <v>37</v>
      </c>
      <c r="E100" s="15">
        <f aca="true" t="shared" si="128" ref="E100:AI100">SUM(E101)</f>
        <v>449868</v>
      </c>
      <c r="F100" s="15">
        <f t="shared" si="128"/>
        <v>0</v>
      </c>
      <c r="G100" s="15">
        <f t="shared" si="128"/>
        <v>449868</v>
      </c>
      <c r="H100" s="15">
        <f t="shared" si="128"/>
        <v>0</v>
      </c>
      <c r="I100" s="15">
        <f t="shared" si="128"/>
        <v>449868</v>
      </c>
      <c r="J100" s="15">
        <f t="shared" si="128"/>
        <v>0</v>
      </c>
      <c r="K100" s="15">
        <f t="shared" si="128"/>
        <v>449868</v>
      </c>
      <c r="L100" s="15">
        <f t="shared" si="128"/>
        <v>0</v>
      </c>
      <c r="M100" s="15">
        <f t="shared" si="128"/>
        <v>449868</v>
      </c>
      <c r="N100" s="15">
        <f t="shared" si="128"/>
        <v>0</v>
      </c>
      <c r="O100" s="15">
        <f t="shared" si="128"/>
        <v>449868</v>
      </c>
      <c r="P100" s="15">
        <f t="shared" si="128"/>
        <v>0</v>
      </c>
      <c r="Q100" s="15">
        <f t="shared" si="128"/>
        <v>449868</v>
      </c>
      <c r="R100" s="15">
        <f t="shared" si="128"/>
        <v>0</v>
      </c>
      <c r="S100" s="15">
        <f t="shared" si="128"/>
        <v>449868</v>
      </c>
      <c r="T100" s="15">
        <f t="shared" si="128"/>
        <v>0</v>
      </c>
      <c r="U100" s="15">
        <f t="shared" si="128"/>
        <v>449868</v>
      </c>
      <c r="V100" s="15">
        <f t="shared" si="128"/>
        <v>11041</v>
      </c>
      <c r="W100" s="15">
        <f t="shared" si="128"/>
        <v>460909</v>
      </c>
      <c r="X100" s="15">
        <f t="shared" si="128"/>
        <v>0</v>
      </c>
      <c r="Y100" s="15">
        <f t="shared" si="128"/>
        <v>460909</v>
      </c>
      <c r="Z100" s="15">
        <f t="shared" si="128"/>
        <v>6248</v>
      </c>
      <c r="AA100" s="15">
        <f t="shared" si="128"/>
        <v>467157</v>
      </c>
      <c r="AB100" s="15">
        <f t="shared" si="128"/>
        <v>0</v>
      </c>
      <c r="AC100" s="15">
        <f t="shared" si="128"/>
        <v>467157</v>
      </c>
      <c r="AD100" s="15">
        <f t="shared" si="128"/>
        <v>10308</v>
      </c>
      <c r="AE100" s="15">
        <f t="shared" si="128"/>
        <v>477465</v>
      </c>
      <c r="AF100" s="15">
        <f t="shared" si="128"/>
        <v>0</v>
      </c>
      <c r="AG100" s="15">
        <f t="shared" si="128"/>
        <v>477465</v>
      </c>
      <c r="AH100" s="15">
        <f t="shared" si="128"/>
        <v>0</v>
      </c>
      <c r="AI100" s="15">
        <f t="shared" si="128"/>
        <v>477465</v>
      </c>
    </row>
    <row r="101" spans="1:35" s="4" customFormat="1" ht="33.75">
      <c r="A101" s="16"/>
      <c r="B101" s="41"/>
      <c r="C101" s="42">
        <v>2030</v>
      </c>
      <c r="D101" s="17" t="s">
        <v>114</v>
      </c>
      <c r="E101" s="15">
        <v>449868</v>
      </c>
      <c r="F101" s="15"/>
      <c r="G101" s="15">
        <f>SUM(E101:F101)</f>
        <v>449868</v>
      </c>
      <c r="H101" s="15"/>
      <c r="I101" s="15">
        <f>SUM(G101:H101)</f>
        <v>449868</v>
      </c>
      <c r="J101" s="15"/>
      <c r="K101" s="15">
        <f>SUM(I101:J101)</f>
        <v>449868</v>
      </c>
      <c r="L101" s="15"/>
      <c r="M101" s="15">
        <f>SUM(K101:L101)</f>
        <v>449868</v>
      </c>
      <c r="N101" s="15"/>
      <c r="O101" s="15">
        <f>SUM(M101:N101)</f>
        <v>449868</v>
      </c>
      <c r="P101" s="15"/>
      <c r="Q101" s="15">
        <f>SUM(O101:P101)</f>
        <v>449868</v>
      </c>
      <c r="R101" s="15"/>
      <c r="S101" s="15">
        <f>SUM(Q101:R101)</f>
        <v>449868</v>
      </c>
      <c r="T101" s="15"/>
      <c r="U101" s="15">
        <f>SUM(S101:T101)</f>
        <v>449868</v>
      </c>
      <c r="V101" s="15">
        <v>11041</v>
      </c>
      <c r="W101" s="15">
        <f>SUM(U101:V101)</f>
        <v>460909</v>
      </c>
      <c r="X101" s="15"/>
      <c r="Y101" s="15">
        <f>SUM(W101:X101)</f>
        <v>460909</v>
      </c>
      <c r="Z101" s="15">
        <v>6248</v>
      </c>
      <c r="AA101" s="15">
        <f>SUM(Y101:Z101)</f>
        <v>467157</v>
      </c>
      <c r="AB101" s="15"/>
      <c r="AC101" s="15">
        <f>SUM(AA101:AB101)</f>
        <v>467157</v>
      </c>
      <c r="AD101" s="15">
        <v>10308</v>
      </c>
      <c r="AE101" s="15">
        <f>SUM(AC101:AD101)</f>
        <v>477465</v>
      </c>
      <c r="AF101" s="15"/>
      <c r="AG101" s="15">
        <f>SUM(AE101:AF101)</f>
        <v>477465</v>
      </c>
      <c r="AH101" s="15"/>
      <c r="AI101" s="15">
        <f>SUM(AG101:AH101)</f>
        <v>477465</v>
      </c>
    </row>
    <row r="102" spans="1:35" s="4" customFormat="1" ht="19.5" customHeight="1">
      <c r="A102" s="16"/>
      <c r="B102" s="41" t="s">
        <v>117</v>
      </c>
      <c r="C102" s="33"/>
      <c r="D102" s="17" t="s">
        <v>21</v>
      </c>
      <c r="E102" s="15">
        <f>SUM(E103:E103)</f>
        <v>374299</v>
      </c>
      <c r="F102" s="15">
        <f>SUM(F103:F103)</f>
        <v>0</v>
      </c>
      <c r="G102" s="15">
        <f>SUM(G103:G103)</f>
        <v>374299</v>
      </c>
      <c r="H102" s="15">
        <f>SUM(H103:H103)</f>
        <v>0</v>
      </c>
      <c r="I102" s="15">
        <f aca="true" t="shared" si="129" ref="I102:O102">SUM(I103:I104)</f>
        <v>374299</v>
      </c>
      <c r="J102" s="15">
        <f t="shared" si="129"/>
        <v>5500</v>
      </c>
      <c r="K102" s="15">
        <f t="shared" si="129"/>
        <v>379799</v>
      </c>
      <c r="L102" s="15">
        <f t="shared" si="129"/>
        <v>0</v>
      </c>
      <c r="M102" s="15">
        <f t="shared" si="129"/>
        <v>379799</v>
      </c>
      <c r="N102" s="15">
        <f t="shared" si="129"/>
        <v>13351</v>
      </c>
      <c r="O102" s="15">
        <f t="shared" si="129"/>
        <v>393150</v>
      </c>
      <c r="P102" s="15">
        <f aca="true" t="shared" si="130" ref="P102:U102">SUM(P103:P104)</f>
        <v>0</v>
      </c>
      <c r="Q102" s="15">
        <f t="shared" si="130"/>
        <v>393150</v>
      </c>
      <c r="R102" s="15">
        <f t="shared" si="130"/>
        <v>0</v>
      </c>
      <c r="S102" s="15">
        <f t="shared" si="130"/>
        <v>393150</v>
      </c>
      <c r="T102" s="15">
        <f t="shared" si="130"/>
        <v>0</v>
      </c>
      <c r="U102" s="15">
        <f t="shared" si="130"/>
        <v>393150</v>
      </c>
      <c r="V102" s="15">
        <f aca="true" t="shared" si="131" ref="V102:AA102">SUM(V103:V104)</f>
        <v>0</v>
      </c>
      <c r="W102" s="15">
        <f t="shared" si="131"/>
        <v>393150</v>
      </c>
      <c r="X102" s="15">
        <f t="shared" si="131"/>
        <v>17765</v>
      </c>
      <c r="Y102" s="15">
        <f t="shared" si="131"/>
        <v>410915</v>
      </c>
      <c r="Z102" s="15">
        <f t="shared" si="131"/>
        <v>0</v>
      </c>
      <c r="AA102" s="15">
        <f t="shared" si="131"/>
        <v>410915</v>
      </c>
      <c r="AB102" s="15">
        <f aca="true" t="shared" si="132" ref="AB102:AG102">SUM(AB103:AB104)</f>
        <v>0</v>
      </c>
      <c r="AC102" s="15">
        <f t="shared" si="132"/>
        <v>410915</v>
      </c>
      <c r="AD102" s="15">
        <f t="shared" si="132"/>
        <v>4483</v>
      </c>
      <c r="AE102" s="15">
        <f t="shared" si="132"/>
        <v>415398</v>
      </c>
      <c r="AF102" s="15">
        <f t="shared" si="132"/>
        <v>0</v>
      </c>
      <c r="AG102" s="15">
        <f t="shared" si="132"/>
        <v>415398</v>
      </c>
      <c r="AH102" s="15">
        <f>SUM(AH103:AH104)</f>
        <v>0</v>
      </c>
      <c r="AI102" s="15">
        <f>SUM(AI103:AI104)</f>
        <v>415398</v>
      </c>
    </row>
    <row r="103" spans="1:35" s="4" customFormat="1" ht="33.75">
      <c r="A103" s="16"/>
      <c r="B103" s="41"/>
      <c r="C103" s="42">
        <v>2030</v>
      </c>
      <c r="D103" s="17" t="s">
        <v>114</v>
      </c>
      <c r="E103" s="15">
        <v>374299</v>
      </c>
      <c r="F103" s="15"/>
      <c r="G103" s="15">
        <f>SUM(E103:F103)</f>
        <v>374299</v>
      </c>
      <c r="H103" s="15"/>
      <c r="I103" s="15">
        <f>SUM(G103:H103)</f>
        <v>374299</v>
      </c>
      <c r="J103" s="15"/>
      <c r="K103" s="15">
        <f>SUM(I103:J103)</f>
        <v>374299</v>
      </c>
      <c r="L103" s="15"/>
      <c r="M103" s="15">
        <f>SUM(K103:L103)</f>
        <v>374299</v>
      </c>
      <c r="N103" s="15">
        <v>13351</v>
      </c>
      <c r="O103" s="15">
        <f>SUM(M103:N103)</f>
        <v>387650</v>
      </c>
      <c r="P103" s="15"/>
      <c r="Q103" s="15">
        <f>SUM(O103:P103)</f>
        <v>387650</v>
      </c>
      <c r="R103" s="15"/>
      <c r="S103" s="15">
        <f>SUM(Q103:R103)</f>
        <v>387650</v>
      </c>
      <c r="T103" s="15"/>
      <c r="U103" s="15">
        <f>SUM(S103:T103)</f>
        <v>387650</v>
      </c>
      <c r="V103" s="15"/>
      <c r="W103" s="15">
        <f>SUM(U103:V103)</f>
        <v>387650</v>
      </c>
      <c r="X103" s="15">
        <v>13765</v>
      </c>
      <c r="Y103" s="15">
        <f>SUM(W103:X103)</f>
        <v>401415</v>
      </c>
      <c r="Z103" s="15"/>
      <c r="AA103" s="15">
        <f>SUM(Y103:Z103)</f>
        <v>401415</v>
      </c>
      <c r="AB103" s="15"/>
      <c r="AC103" s="15">
        <f>SUM(AA103:AB103)</f>
        <v>401415</v>
      </c>
      <c r="AD103" s="15"/>
      <c r="AE103" s="15">
        <f>SUM(AC103:AD103)</f>
        <v>401415</v>
      </c>
      <c r="AF103" s="15"/>
      <c r="AG103" s="15">
        <f>SUM(AE103:AF103)</f>
        <v>401415</v>
      </c>
      <c r="AH103" s="15"/>
      <c r="AI103" s="15">
        <f>SUM(AG103:AH103)</f>
        <v>401415</v>
      </c>
    </row>
    <row r="104" spans="1:35" s="4" customFormat="1" ht="56.25">
      <c r="A104" s="16"/>
      <c r="B104" s="41"/>
      <c r="C104" s="42">
        <v>2010</v>
      </c>
      <c r="D104" s="17" t="s">
        <v>56</v>
      </c>
      <c r="E104" s="15"/>
      <c r="F104" s="15"/>
      <c r="G104" s="15"/>
      <c r="H104" s="15"/>
      <c r="I104" s="15">
        <v>0</v>
      </c>
      <c r="J104" s="15">
        <v>5500</v>
      </c>
      <c r="K104" s="15">
        <f>SUM(I104:J104)</f>
        <v>5500</v>
      </c>
      <c r="L104" s="15"/>
      <c r="M104" s="15">
        <f>SUM(K104:L104)</f>
        <v>5500</v>
      </c>
      <c r="N104" s="15"/>
      <c r="O104" s="15">
        <f>SUM(M104:N104)</f>
        <v>5500</v>
      </c>
      <c r="P104" s="15"/>
      <c r="Q104" s="15">
        <f>SUM(O104:P104)</f>
        <v>5500</v>
      </c>
      <c r="R104" s="15"/>
      <c r="S104" s="15">
        <f>SUM(Q104:R104)</f>
        <v>5500</v>
      </c>
      <c r="T104" s="15"/>
      <c r="U104" s="15">
        <f>SUM(S104:T104)</f>
        <v>5500</v>
      </c>
      <c r="V104" s="15"/>
      <c r="W104" s="15">
        <f>SUM(U104:V104)</f>
        <v>5500</v>
      </c>
      <c r="X104" s="15">
        <v>4000</v>
      </c>
      <c r="Y104" s="15">
        <f>SUM(W104:X104)</f>
        <v>9500</v>
      </c>
      <c r="Z104" s="15"/>
      <c r="AA104" s="15">
        <f>SUM(Y104:Z104)</f>
        <v>9500</v>
      </c>
      <c r="AB104" s="15"/>
      <c r="AC104" s="15">
        <f>SUM(AA104:AB104)</f>
        <v>9500</v>
      </c>
      <c r="AD104" s="15">
        <v>4483</v>
      </c>
      <c r="AE104" s="15">
        <f>SUM(AC104:AD104)</f>
        <v>13983</v>
      </c>
      <c r="AF104" s="15"/>
      <c r="AG104" s="15">
        <f>SUM(AE104:AF104)</f>
        <v>13983</v>
      </c>
      <c r="AH104" s="15"/>
      <c r="AI104" s="15">
        <f>SUM(AG104:AH104)</f>
        <v>13983</v>
      </c>
    </row>
    <row r="105" spans="1:35" s="4" customFormat="1" ht="21" customHeight="1">
      <c r="A105" s="16"/>
      <c r="B105" s="41">
        <v>85295</v>
      </c>
      <c r="C105" s="42"/>
      <c r="D105" s="17" t="s">
        <v>118</v>
      </c>
      <c r="E105" s="15">
        <f aca="true" t="shared" si="133" ref="E105:AI105">SUM(E106:E106)</f>
        <v>0</v>
      </c>
      <c r="F105" s="15">
        <f t="shared" si="133"/>
        <v>530000</v>
      </c>
      <c r="G105" s="15">
        <f t="shared" si="133"/>
        <v>530000</v>
      </c>
      <c r="H105" s="15">
        <f t="shared" si="133"/>
        <v>0</v>
      </c>
      <c r="I105" s="15">
        <f t="shared" si="133"/>
        <v>530000</v>
      </c>
      <c r="J105" s="15">
        <f t="shared" si="133"/>
        <v>0</v>
      </c>
      <c r="K105" s="15">
        <f t="shared" si="133"/>
        <v>530000</v>
      </c>
      <c r="L105" s="15">
        <f t="shared" si="133"/>
        <v>0</v>
      </c>
      <c r="M105" s="15">
        <f t="shared" si="133"/>
        <v>530000</v>
      </c>
      <c r="N105" s="15">
        <f t="shared" si="133"/>
        <v>69400</v>
      </c>
      <c r="O105" s="15">
        <f t="shared" si="133"/>
        <v>599400</v>
      </c>
      <c r="P105" s="15">
        <f t="shared" si="133"/>
        <v>0</v>
      </c>
      <c r="Q105" s="15">
        <f t="shared" si="133"/>
        <v>599400</v>
      </c>
      <c r="R105" s="15">
        <f t="shared" si="133"/>
        <v>0</v>
      </c>
      <c r="S105" s="15">
        <f t="shared" si="133"/>
        <v>599400</v>
      </c>
      <c r="T105" s="15">
        <f t="shared" si="133"/>
        <v>0</v>
      </c>
      <c r="U105" s="15">
        <f t="shared" si="133"/>
        <v>599400</v>
      </c>
      <c r="V105" s="15">
        <f t="shared" si="133"/>
        <v>0</v>
      </c>
      <c r="W105" s="15">
        <f t="shared" si="133"/>
        <v>599400</v>
      </c>
      <c r="X105" s="15">
        <f t="shared" si="133"/>
        <v>0</v>
      </c>
      <c r="Y105" s="15">
        <f t="shared" si="133"/>
        <v>599400</v>
      </c>
      <c r="Z105" s="15">
        <f t="shared" si="133"/>
        <v>334381</v>
      </c>
      <c r="AA105" s="15">
        <f t="shared" si="133"/>
        <v>933781</v>
      </c>
      <c r="AB105" s="15">
        <f t="shared" si="133"/>
        <v>0</v>
      </c>
      <c r="AC105" s="15">
        <f t="shared" si="133"/>
        <v>933781</v>
      </c>
      <c r="AD105" s="15">
        <f t="shared" si="133"/>
        <v>104838</v>
      </c>
      <c r="AE105" s="15">
        <f t="shared" si="133"/>
        <v>1038619</v>
      </c>
      <c r="AF105" s="15">
        <f t="shared" si="133"/>
        <v>0</v>
      </c>
      <c r="AG105" s="15">
        <f t="shared" si="133"/>
        <v>1038619</v>
      </c>
      <c r="AH105" s="15">
        <f t="shared" si="133"/>
        <v>0</v>
      </c>
      <c r="AI105" s="15">
        <f t="shared" si="133"/>
        <v>1038619</v>
      </c>
    </row>
    <row r="106" spans="1:35" s="4" customFormat="1" ht="33.75">
      <c r="A106" s="16"/>
      <c r="B106" s="41"/>
      <c r="C106" s="19">
        <v>2030</v>
      </c>
      <c r="D106" s="17" t="s">
        <v>114</v>
      </c>
      <c r="E106" s="15">
        <v>0</v>
      </c>
      <c r="F106" s="15">
        <v>530000</v>
      </c>
      <c r="G106" s="15">
        <f>SUM(E106:F106)</f>
        <v>530000</v>
      </c>
      <c r="H106" s="15"/>
      <c r="I106" s="15">
        <f>SUM(G106:H106)</f>
        <v>530000</v>
      </c>
      <c r="J106" s="15"/>
      <c r="K106" s="15">
        <f>SUM(I106:J106)</f>
        <v>530000</v>
      </c>
      <c r="L106" s="15"/>
      <c r="M106" s="15">
        <f>SUM(K106:L106)</f>
        <v>530000</v>
      </c>
      <c r="N106" s="15">
        <v>69400</v>
      </c>
      <c r="O106" s="15">
        <f>SUM(M106:N106)</f>
        <v>599400</v>
      </c>
      <c r="P106" s="15"/>
      <c r="Q106" s="15">
        <f>SUM(O106:P106)</f>
        <v>599400</v>
      </c>
      <c r="R106" s="15"/>
      <c r="S106" s="15">
        <f>SUM(Q106:R106)</f>
        <v>599400</v>
      </c>
      <c r="T106" s="15"/>
      <c r="U106" s="15">
        <f>SUM(S106:T106)</f>
        <v>599400</v>
      </c>
      <c r="V106" s="15"/>
      <c r="W106" s="15">
        <f>SUM(U106:V106)</f>
        <v>599400</v>
      </c>
      <c r="X106" s="15"/>
      <c r="Y106" s="15">
        <f>SUM(W106:X106)</f>
        <v>599400</v>
      </c>
      <c r="Z106" s="15">
        <v>334381</v>
      </c>
      <c r="AA106" s="15">
        <f>SUM(Y106:Z106)</f>
        <v>933781</v>
      </c>
      <c r="AB106" s="15"/>
      <c r="AC106" s="15">
        <f>SUM(AA106:AB106)</f>
        <v>933781</v>
      </c>
      <c r="AD106" s="15">
        <v>104838</v>
      </c>
      <c r="AE106" s="15">
        <f>SUM(AC106:AD106)</f>
        <v>1038619</v>
      </c>
      <c r="AF106" s="15"/>
      <c r="AG106" s="15">
        <f>SUM(AE106:AF106)</f>
        <v>1038619</v>
      </c>
      <c r="AH106" s="15"/>
      <c r="AI106" s="15">
        <f>SUM(AG106:AH106)</f>
        <v>1038619</v>
      </c>
    </row>
    <row r="107" spans="1:35" s="68" customFormat="1" ht="24" customHeight="1">
      <c r="A107" s="70">
        <v>854</v>
      </c>
      <c r="B107" s="69"/>
      <c r="C107" s="71"/>
      <c r="D107" s="66" t="s">
        <v>145</v>
      </c>
      <c r="E107" s="67"/>
      <c r="F107" s="67"/>
      <c r="G107" s="67"/>
      <c r="H107" s="67"/>
      <c r="I107" s="67"/>
      <c r="J107" s="67"/>
      <c r="K107" s="67">
        <f aca="true" t="shared" si="134" ref="K107:AH108">SUM(K108)</f>
        <v>0</v>
      </c>
      <c r="L107" s="67">
        <f t="shared" si="134"/>
        <v>279792</v>
      </c>
      <c r="M107" s="67">
        <f t="shared" si="134"/>
        <v>279792</v>
      </c>
      <c r="N107" s="67">
        <f t="shared" si="134"/>
        <v>0</v>
      </c>
      <c r="O107" s="67">
        <f t="shared" si="134"/>
        <v>279792</v>
      </c>
      <c r="P107" s="67">
        <f t="shared" si="134"/>
        <v>0</v>
      </c>
      <c r="Q107" s="67">
        <f t="shared" si="134"/>
        <v>279792</v>
      </c>
      <c r="R107" s="67">
        <f t="shared" si="134"/>
        <v>0</v>
      </c>
      <c r="S107" s="67">
        <f t="shared" si="134"/>
        <v>279792</v>
      </c>
      <c r="T107" s="67">
        <f t="shared" si="134"/>
        <v>0</v>
      </c>
      <c r="U107" s="67">
        <f t="shared" si="134"/>
        <v>279792</v>
      </c>
      <c r="V107" s="67">
        <f t="shared" si="134"/>
        <v>0</v>
      </c>
      <c r="W107" s="67">
        <f t="shared" si="134"/>
        <v>279792</v>
      </c>
      <c r="X107" s="67">
        <f t="shared" si="134"/>
        <v>60600</v>
      </c>
      <c r="Y107" s="67">
        <f t="shared" si="134"/>
        <v>340392</v>
      </c>
      <c r="Z107" s="67">
        <f t="shared" si="134"/>
        <v>0</v>
      </c>
      <c r="AA107" s="67">
        <f>SUM(AA108)</f>
        <v>340392</v>
      </c>
      <c r="AB107" s="67">
        <f t="shared" si="134"/>
        <v>0</v>
      </c>
      <c r="AC107" s="67">
        <f>SUM(AC108)</f>
        <v>340392</v>
      </c>
      <c r="AD107" s="67">
        <f t="shared" si="134"/>
        <v>158523</v>
      </c>
      <c r="AE107" s="67">
        <f>SUM(AE108)</f>
        <v>498915</v>
      </c>
      <c r="AF107" s="67">
        <f t="shared" si="134"/>
        <v>0</v>
      </c>
      <c r="AG107" s="67">
        <f>SUM(AG108)</f>
        <v>498915</v>
      </c>
      <c r="AH107" s="67">
        <f t="shared" si="134"/>
        <v>0</v>
      </c>
      <c r="AI107" s="67">
        <f>SUM(AI108)</f>
        <v>498915</v>
      </c>
    </row>
    <row r="108" spans="1:35" s="4" customFormat="1" ht="24" customHeight="1">
      <c r="A108" s="16"/>
      <c r="B108" s="41">
        <v>85415</v>
      </c>
      <c r="C108" s="19"/>
      <c r="D108" s="17" t="s">
        <v>146</v>
      </c>
      <c r="E108" s="15"/>
      <c r="F108" s="15"/>
      <c r="G108" s="15"/>
      <c r="H108" s="15"/>
      <c r="I108" s="15"/>
      <c r="J108" s="15"/>
      <c r="K108" s="15">
        <f t="shared" si="134"/>
        <v>0</v>
      </c>
      <c r="L108" s="15">
        <f t="shared" si="134"/>
        <v>279792</v>
      </c>
      <c r="M108" s="15">
        <f t="shared" si="134"/>
        <v>279792</v>
      </c>
      <c r="N108" s="15">
        <f t="shared" si="134"/>
        <v>0</v>
      </c>
      <c r="O108" s="15">
        <f t="shared" si="134"/>
        <v>279792</v>
      </c>
      <c r="P108" s="15">
        <f t="shared" si="134"/>
        <v>0</v>
      </c>
      <c r="Q108" s="15">
        <f t="shared" si="134"/>
        <v>279792</v>
      </c>
      <c r="R108" s="15">
        <f t="shared" si="134"/>
        <v>0</v>
      </c>
      <c r="S108" s="15">
        <f t="shared" si="134"/>
        <v>279792</v>
      </c>
      <c r="T108" s="15">
        <f t="shared" si="134"/>
        <v>0</v>
      </c>
      <c r="U108" s="15">
        <f t="shared" si="134"/>
        <v>279792</v>
      </c>
      <c r="V108" s="15">
        <f t="shared" si="134"/>
        <v>0</v>
      </c>
      <c r="W108" s="15">
        <f t="shared" si="134"/>
        <v>279792</v>
      </c>
      <c r="X108" s="15">
        <f t="shared" si="134"/>
        <v>60600</v>
      </c>
      <c r="Y108" s="15">
        <f t="shared" si="134"/>
        <v>340392</v>
      </c>
      <c r="Z108" s="15">
        <f>SUM(Z109)</f>
        <v>0</v>
      </c>
      <c r="AA108" s="15">
        <f>SUM(AA109)</f>
        <v>340392</v>
      </c>
      <c r="AB108" s="15">
        <f>SUM(AB109)</f>
        <v>0</v>
      </c>
      <c r="AC108" s="15">
        <f>SUM(AC109)</f>
        <v>340392</v>
      </c>
      <c r="AD108" s="15">
        <f>SUM(AD109)</f>
        <v>158523</v>
      </c>
      <c r="AE108" s="15">
        <f>SUM(AE109)</f>
        <v>498915</v>
      </c>
      <c r="AF108" s="15">
        <f>SUM(AF109)</f>
        <v>0</v>
      </c>
      <c r="AG108" s="15">
        <f>SUM(AG109)</f>
        <v>498915</v>
      </c>
      <c r="AH108" s="15">
        <f>SUM(AH109)</f>
        <v>0</v>
      </c>
      <c r="AI108" s="15">
        <f>SUM(AI109)</f>
        <v>498915</v>
      </c>
    </row>
    <row r="109" spans="1:35" s="4" customFormat="1" ht="33.75">
      <c r="A109" s="16"/>
      <c r="B109" s="41"/>
      <c r="C109" s="19">
        <v>2030</v>
      </c>
      <c r="D109" s="17" t="s">
        <v>114</v>
      </c>
      <c r="E109" s="15"/>
      <c r="F109" s="15"/>
      <c r="G109" s="15"/>
      <c r="H109" s="15"/>
      <c r="I109" s="15"/>
      <c r="J109" s="15"/>
      <c r="K109" s="15">
        <v>0</v>
      </c>
      <c r="L109" s="15">
        <v>279792</v>
      </c>
      <c r="M109" s="15">
        <f>SUM(K109:L109)</f>
        <v>279792</v>
      </c>
      <c r="N109" s="15"/>
      <c r="O109" s="15">
        <f>SUM(M109:N109)</f>
        <v>279792</v>
      </c>
      <c r="P109" s="15"/>
      <c r="Q109" s="15">
        <f>SUM(O109:P109)</f>
        <v>279792</v>
      </c>
      <c r="R109" s="15"/>
      <c r="S109" s="15">
        <f>SUM(Q109:R109)</f>
        <v>279792</v>
      </c>
      <c r="T109" s="15"/>
      <c r="U109" s="15">
        <f>SUM(S109:T109)</f>
        <v>279792</v>
      </c>
      <c r="V109" s="15"/>
      <c r="W109" s="15">
        <f>SUM(U109:V109)</f>
        <v>279792</v>
      </c>
      <c r="X109" s="15">
        <v>60600</v>
      </c>
      <c r="Y109" s="15">
        <f>SUM(W109:X109)</f>
        <v>340392</v>
      </c>
      <c r="Z109" s="15"/>
      <c r="AA109" s="15">
        <f>SUM(Y109:Z109)</f>
        <v>340392</v>
      </c>
      <c r="AB109" s="15"/>
      <c r="AC109" s="15">
        <f>SUM(AA109:AB109)</f>
        <v>340392</v>
      </c>
      <c r="AD109" s="15">
        <v>158523</v>
      </c>
      <c r="AE109" s="15">
        <f>SUM(AC109:AD109)</f>
        <v>498915</v>
      </c>
      <c r="AF109" s="15"/>
      <c r="AG109" s="15">
        <f>SUM(AE109:AF109)</f>
        <v>498915</v>
      </c>
      <c r="AH109" s="15"/>
      <c r="AI109" s="15">
        <f>SUM(AG109:AH109)</f>
        <v>498915</v>
      </c>
    </row>
    <row r="110" spans="1:35" s="2" customFormat="1" ht="24" customHeight="1">
      <c r="A110" s="36">
        <v>900</v>
      </c>
      <c r="B110" s="46"/>
      <c r="C110" s="47"/>
      <c r="D110" s="39" t="s">
        <v>22</v>
      </c>
      <c r="E110" s="40">
        <f>SUM(E115,E111)</f>
        <v>16000</v>
      </c>
      <c r="F110" s="40">
        <f>SUM(F115,F111)</f>
        <v>0</v>
      </c>
      <c r="G110" s="40">
        <f>SUM(G115,G111)</f>
        <v>16000</v>
      </c>
      <c r="H110" s="40">
        <f>SUM(H115,H111)</f>
        <v>0</v>
      </c>
      <c r="I110" s="40">
        <f aca="true" t="shared" si="135" ref="I110:O110">SUM(I115,I111,I113)</f>
        <v>16000</v>
      </c>
      <c r="J110" s="40">
        <f t="shared" si="135"/>
        <v>200000</v>
      </c>
      <c r="K110" s="40">
        <f t="shared" si="135"/>
        <v>216000</v>
      </c>
      <c r="L110" s="40">
        <f t="shared" si="135"/>
        <v>0</v>
      </c>
      <c r="M110" s="40">
        <f t="shared" si="135"/>
        <v>216000</v>
      </c>
      <c r="N110" s="40">
        <f t="shared" si="135"/>
        <v>0</v>
      </c>
      <c r="O110" s="40">
        <f t="shared" si="135"/>
        <v>216000</v>
      </c>
      <c r="P110" s="40">
        <f aca="true" t="shared" si="136" ref="P110:U110">SUM(P115,P111,P113)</f>
        <v>0</v>
      </c>
      <c r="Q110" s="40">
        <f t="shared" si="136"/>
        <v>216000</v>
      </c>
      <c r="R110" s="40">
        <f t="shared" si="136"/>
        <v>0</v>
      </c>
      <c r="S110" s="40">
        <f t="shared" si="136"/>
        <v>216000</v>
      </c>
      <c r="T110" s="40">
        <f t="shared" si="136"/>
        <v>0</v>
      </c>
      <c r="U110" s="40">
        <f t="shared" si="136"/>
        <v>216000</v>
      </c>
      <c r="V110" s="40">
        <f aca="true" t="shared" si="137" ref="V110:AA110">SUM(V115,V111,V113)</f>
        <v>0</v>
      </c>
      <c r="W110" s="40">
        <f t="shared" si="137"/>
        <v>216000</v>
      </c>
      <c r="X110" s="40">
        <f t="shared" si="137"/>
        <v>0</v>
      </c>
      <c r="Y110" s="40">
        <f t="shared" si="137"/>
        <v>216000</v>
      </c>
      <c r="Z110" s="40">
        <f t="shared" si="137"/>
        <v>150000</v>
      </c>
      <c r="AA110" s="40">
        <f t="shared" si="137"/>
        <v>366000</v>
      </c>
      <c r="AB110" s="40">
        <f aca="true" t="shared" si="138" ref="AB110:AG110">SUM(AB115,AB111,AB113)</f>
        <v>0</v>
      </c>
      <c r="AC110" s="40">
        <f t="shared" si="138"/>
        <v>366000</v>
      </c>
      <c r="AD110" s="40">
        <f t="shared" si="138"/>
        <v>0</v>
      </c>
      <c r="AE110" s="40">
        <f t="shared" si="138"/>
        <v>366000</v>
      </c>
      <c r="AF110" s="40">
        <f t="shared" si="138"/>
        <v>0</v>
      </c>
      <c r="AG110" s="40">
        <f t="shared" si="138"/>
        <v>366000</v>
      </c>
      <c r="AH110" s="40">
        <f>SUM(AH115,AH111,AH113)</f>
        <v>0</v>
      </c>
      <c r="AI110" s="40">
        <f>SUM(AI115,AI111,AI113)</f>
        <v>366000</v>
      </c>
    </row>
    <row r="111" spans="1:35" s="23" customFormat="1" ht="18.75" customHeight="1">
      <c r="A111" s="48"/>
      <c r="B111" s="49">
        <v>90001</v>
      </c>
      <c r="C111" s="50"/>
      <c r="D111" s="10" t="s">
        <v>23</v>
      </c>
      <c r="E111" s="15">
        <f aca="true" t="shared" si="139" ref="E111:AI111">SUM(E112)</f>
        <v>10000</v>
      </c>
      <c r="F111" s="15">
        <f t="shared" si="139"/>
        <v>0</v>
      </c>
      <c r="G111" s="15">
        <f t="shared" si="139"/>
        <v>10000</v>
      </c>
      <c r="H111" s="15">
        <f t="shared" si="139"/>
        <v>0</v>
      </c>
      <c r="I111" s="15">
        <f t="shared" si="139"/>
        <v>10000</v>
      </c>
      <c r="J111" s="15">
        <f t="shared" si="139"/>
        <v>0</v>
      </c>
      <c r="K111" s="15">
        <f t="shared" si="139"/>
        <v>10000</v>
      </c>
      <c r="L111" s="15">
        <f t="shared" si="139"/>
        <v>0</v>
      </c>
      <c r="M111" s="15">
        <f t="shared" si="139"/>
        <v>10000</v>
      </c>
      <c r="N111" s="15">
        <f t="shared" si="139"/>
        <v>0</v>
      </c>
      <c r="O111" s="15">
        <f t="shared" si="139"/>
        <v>10000</v>
      </c>
      <c r="P111" s="15">
        <f t="shared" si="139"/>
        <v>0</v>
      </c>
      <c r="Q111" s="15">
        <f t="shared" si="139"/>
        <v>10000</v>
      </c>
      <c r="R111" s="15">
        <f t="shared" si="139"/>
        <v>0</v>
      </c>
      <c r="S111" s="15">
        <f t="shared" si="139"/>
        <v>10000</v>
      </c>
      <c r="T111" s="15">
        <f t="shared" si="139"/>
        <v>0</v>
      </c>
      <c r="U111" s="15">
        <f t="shared" si="139"/>
        <v>10000</v>
      </c>
      <c r="V111" s="15">
        <f t="shared" si="139"/>
        <v>0</v>
      </c>
      <c r="W111" s="15">
        <f t="shared" si="139"/>
        <v>10000</v>
      </c>
      <c r="X111" s="15">
        <f t="shared" si="139"/>
        <v>0</v>
      </c>
      <c r="Y111" s="15">
        <f t="shared" si="139"/>
        <v>10000</v>
      </c>
      <c r="Z111" s="15">
        <f t="shared" si="139"/>
        <v>0</v>
      </c>
      <c r="AA111" s="15">
        <f t="shared" si="139"/>
        <v>10000</v>
      </c>
      <c r="AB111" s="15">
        <f t="shared" si="139"/>
        <v>0</v>
      </c>
      <c r="AC111" s="15">
        <f t="shared" si="139"/>
        <v>10000</v>
      </c>
      <c r="AD111" s="15">
        <f t="shared" si="139"/>
        <v>0</v>
      </c>
      <c r="AE111" s="15">
        <f t="shared" si="139"/>
        <v>10000</v>
      </c>
      <c r="AF111" s="15">
        <f t="shared" si="139"/>
        <v>0</v>
      </c>
      <c r="AG111" s="15">
        <f t="shared" si="139"/>
        <v>10000</v>
      </c>
      <c r="AH111" s="15">
        <f t="shared" si="139"/>
        <v>0</v>
      </c>
      <c r="AI111" s="15">
        <f t="shared" si="139"/>
        <v>10000</v>
      </c>
    </row>
    <row r="112" spans="1:35" s="23" customFormat="1" ht="18.75" customHeight="1">
      <c r="A112" s="51"/>
      <c r="B112" s="52"/>
      <c r="C112" s="19" t="s">
        <v>57</v>
      </c>
      <c r="D112" s="17" t="s">
        <v>58</v>
      </c>
      <c r="E112" s="15">
        <v>10000</v>
      </c>
      <c r="F112" s="15"/>
      <c r="G112" s="15">
        <f>SUM(E112:F112)</f>
        <v>10000</v>
      </c>
      <c r="H112" s="15"/>
      <c r="I112" s="15">
        <f>SUM(G112:H112)</f>
        <v>10000</v>
      </c>
      <c r="J112" s="15"/>
      <c r="K112" s="15">
        <f>SUM(I112:J112)</f>
        <v>10000</v>
      </c>
      <c r="L112" s="15"/>
      <c r="M112" s="15">
        <f>SUM(K112:L112)</f>
        <v>10000</v>
      </c>
      <c r="N112" s="15"/>
      <c r="O112" s="15">
        <f>SUM(M112:N112)</f>
        <v>10000</v>
      </c>
      <c r="P112" s="15"/>
      <c r="Q112" s="15">
        <f>SUM(O112:P112)</f>
        <v>10000</v>
      </c>
      <c r="R112" s="15"/>
      <c r="S112" s="15">
        <f>SUM(Q112:R112)</f>
        <v>10000</v>
      </c>
      <c r="T112" s="15"/>
      <c r="U112" s="15">
        <f>SUM(S112:T112)</f>
        <v>10000</v>
      </c>
      <c r="V112" s="15"/>
      <c r="W112" s="15">
        <f>SUM(U112:V112)</f>
        <v>10000</v>
      </c>
      <c r="X112" s="15"/>
      <c r="Y112" s="15">
        <f>SUM(W112:X112)</f>
        <v>10000</v>
      </c>
      <c r="Z112" s="15"/>
      <c r="AA112" s="15">
        <f>SUM(Y112:Z112)</f>
        <v>10000</v>
      </c>
      <c r="AB112" s="15"/>
      <c r="AC112" s="15">
        <f>SUM(AA112:AB112)</f>
        <v>10000</v>
      </c>
      <c r="AD112" s="15"/>
      <c r="AE112" s="15">
        <f>SUM(AC112:AD112)</f>
        <v>10000</v>
      </c>
      <c r="AF112" s="15"/>
      <c r="AG112" s="15">
        <f>SUM(AE112:AF112)</f>
        <v>10000</v>
      </c>
      <c r="AH112" s="15"/>
      <c r="AI112" s="15">
        <f>SUM(AG112:AH112)</f>
        <v>10000</v>
      </c>
    </row>
    <row r="113" spans="1:35" s="23" customFormat="1" ht="33.75">
      <c r="A113" s="48"/>
      <c r="B113" s="49">
        <v>90019</v>
      </c>
      <c r="C113" s="61"/>
      <c r="D113" s="62" t="s">
        <v>134</v>
      </c>
      <c r="E113" s="63"/>
      <c r="F113" s="63"/>
      <c r="G113" s="63"/>
      <c r="H113" s="63"/>
      <c r="I113" s="63">
        <f aca="true" t="shared" si="140" ref="I113:O113">SUM(I114)</f>
        <v>0</v>
      </c>
      <c r="J113" s="63">
        <f t="shared" si="140"/>
        <v>200000</v>
      </c>
      <c r="K113" s="63">
        <f t="shared" si="140"/>
        <v>200000</v>
      </c>
      <c r="L113" s="63">
        <f t="shared" si="140"/>
        <v>0</v>
      </c>
      <c r="M113" s="63">
        <f t="shared" si="140"/>
        <v>200000</v>
      </c>
      <c r="N113" s="63">
        <f t="shared" si="140"/>
        <v>0</v>
      </c>
      <c r="O113" s="63">
        <f t="shared" si="140"/>
        <v>200000</v>
      </c>
      <c r="P113" s="63">
        <f aca="true" t="shared" si="141" ref="P113:U113">SUM(P114)</f>
        <v>0</v>
      </c>
      <c r="Q113" s="63">
        <f t="shared" si="141"/>
        <v>200000</v>
      </c>
      <c r="R113" s="63">
        <f t="shared" si="141"/>
        <v>0</v>
      </c>
      <c r="S113" s="63">
        <f t="shared" si="141"/>
        <v>200000</v>
      </c>
      <c r="T113" s="63">
        <f t="shared" si="141"/>
        <v>0</v>
      </c>
      <c r="U113" s="63">
        <f t="shared" si="141"/>
        <v>200000</v>
      </c>
      <c r="V113" s="63">
        <f aca="true" t="shared" si="142" ref="V113:AA113">SUM(V114)</f>
        <v>0</v>
      </c>
      <c r="W113" s="63">
        <f t="shared" si="142"/>
        <v>200000</v>
      </c>
      <c r="X113" s="63">
        <f t="shared" si="142"/>
        <v>0</v>
      </c>
      <c r="Y113" s="63">
        <f t="shared" si="142"/>
        <v>200000</v>
      </c>
      <c r="Z113" s="63">
        <f t="shared" si="142"/>
        <v>150000</v>
      </c>
      <c r="AA113" s="63">
        <f t="shared" si="142"/>
        <v>350000</v>
      </c>
      <c r="AB113" s="63">
        <f aca="true" t="shared" si="143" ref="AB113:AG113">SUM(AB114)</f>
        <v>0</v>
      </c>
      <c r="AC113" s="63">
        <f t="shared" si="143"/>
        <v>350000</v>
      </c>
      <c r="AD113" s="63">
        <f t="shared" si="143"/>
        <v>0</v>
      </c>
      <c r="AE113" s="63">
        <f t="shared" si="143"/>
        <v>350000</v>
      </c>
      <c r="AF113" s="63">
        <f t="shared" si="143"/>
        <v>0</v>
      </c>
      <c r="AG113" s="63">
        <f t="shared" si="143"/>
        <v>350000</v>
      </c>
      <c r="AH113" s="63">
        <f>SUM(AH114)</f>
        <v>0</v>
      </c>
      <c r="AI113" s="63">
        <f>SUM(AI114)</f>
        <v>350000</v>
      </c>
    </row>
    <row r="114" spans="1:35" s="23" customFormat="1" ht="19.5" customHeight="1">
      <c r="A114" s="48"/>
      <c r="B114" s="49"/>
      <c r="C114" s="61" t="s">
        <v>110</v>
      </c>
      <c r="D114" s="62" t="s">
        <v>111</v>
      </c>
      <c r="E114" s="63"/>
      <c r="F114" s="63"/>
      <c r="G114" s="63"/>
      <c r="H114" s="63"/>
      <c r="I114" s="63">
        <v>0</v>
      </c>
      <c r="J114" s="63">
        <v>200000</v>
      </c>
      <c r="K114" s="63">
        <f>SUM(I114:J114)</f>
        <v>200000</v>
      </c>
      <c r="L114" s="63"/>
      <c r="M114" s="63">
        <f>SUM(K114:L114)</f>
        <v>200000</v>
      </c>
      <c r="N114" s="63"/>
      <c r="O114" s="63">
        <f>SUM(M114:N114)</f>
        <v>200000</v>
      </c>
      <c r="P114" s="63"/>
      <c r="Q114" s="63">
        <f>SUM(O114:P114)</f>
        <v>200000</v>
      </c>
      <c r="R114" s="63"/>
      <c r="S114" s="63">
        <f>SUM(Q114:R114)</f>
        <v>200000</v>
      </c>
      <c r="T114" s="63"/>
      <c r="U114" s="63">
        <f>SUM(S114:T114)</f>
        <v>200000</v>
      </c>
      <c r="V114" s="63"/>
      <c r="W114" s="63">
        <f>SUM(U114:V114)</f>
        <v>200000</v>
      </c>
      <c r="X114" s="63"/>
      <c r="Y114" s="63">
        <f>SUM(W114:X114)</f>
        <v>200000</v>
      </c>
      <c r="Z114" s="63">
        <v>150000</v>
      </c>
      <c r="AA114" s="63">
        <f>SUM(Y114:Z114)</f>
        <v>350000</v>
      </c>
      <c r="AB114" s="63"/>
      <c r="AC114" s="63">
        <f>SUM(AA114:AB114)</f>
        <v>350000</v>
      </c>
      <c r="AD114" s="63"/>
      <c r="AE114" s="63">
        <f>SUM(AC114:AD114)</f>
        <v>350000</v>
      </c>
      <c r="AF114" s="63"/>
      <c r="AG114" s="63">
        <f>SUM(AE114:AF114)</f>
        <v>350000</v>
      </c>
      <c r="AH114" s="63"/>
      <c r="AI114" s="63">
        <f>SUM(AG114:AH114)</f>
        <v>350000</v>
      </c>
    </row>
    <row r="115" spans="1:35" s="4" customFormat="1" ht="20.25" customHeight="1">
      <c r="A115" s="16"/>
      <c r="B115" s="41">
        <v>90095</v>
      </c>
      <c r="C115" s="42"/>
      <c r="D115" s="17" t="s">
        <v>6</v>
      </c>
      <c r="E115" s="15">
        <f aca="true" t="shared" si="144" ref="E115:AI115">SUM(E116)</f>
        <v>6000</v>
      </c>
      <c r="F115" s="15">
        <f t="shared" si="144"/>
        <v>0</v>
      </c>
      <c r="G115" s="15">
        <f t="shared" si="144"/>
        <v>6000</v>
      </c>
      <c r="H115" s="15">
        <f t="shared" si="144"/>
        <v>0</v>
      </c>
      <c r="I115" s="15">
        <f t="shared" si="144"/>
        <v>6000</v>
      </c>
      <c r="J115" s="15">
        <f t="shared" si="144"/>
        <v>0</v>
      </c>
      <c r="K115" s="15">
        <f t="shared" si="144"/>
        <v>6000</v>
      </c>
      <c r="L115" s="15">
        <f t="shared" si="144"/>
        <v>0</v>
      </c>
      <c r="M115" s="15">
        <f t="shared" si="144"/>
        <v>6000</v>
      </c>
      <c r="N115" s="15">
        <f t="shared" si="144"/>
        <v>0</v>
      </c>
      <c r="O115" s="15">
        <f t="shared" si="144"/>
        <v>6000</v>
      </c>
      <c r="P115" s="15">
        <f t="shared" si="144"/>
        <v>0</v>
      </c>
      <c r="Q115" s="15">
        <f t="shared" si="144"/>
        <v>6000</v>
      </c>
      <c r="R115" s="15">
        <f t="shared" si="144"/>
        <v>0</v>
      </c>
      <c r="S115" s="15">
        <f t="shared" si="144"/>
        <v>6000</v>
      </c>
      <c r="T115" s="15">
        <f t="shared" si="144"/>
        <v>0</v>
      </c>
      <c r="U115" s="15">
        <f t="shared" si="144"/>
        <v>6000</v>
      </c>
      <c r="V115" s="15">
        <f t="shared" si="144"/>
        <v>0</v>
      </c>
      <c r="W115" s="15">
        <f t="shared" si="144"/>
        <v>6000</v>
      </c>
      <c r="X115" s="15">
        <f t="shared" si="144"/>
        <v>0</v>
      </c>
      <c r="Y115" s="15">
        <f t="shared" si="144"/>
        <v>6000</v>
      </c>
      <c r="Z115" s="15">
        <f t="shared" si="144"/>
        <v>0</v>
      </c>
      <c r="AA115" s="15">
        <f t="shared" si="144"/>
        <v>6000</v>
      </c>
      <c r="AB115" s="15">
        <f t="shared" si="144"/>
        <v>0</v>
      </c>
      <c r="AC115" s="15">
        <f t="shared" si="144"/>
        <v>6000</v>
      </c>
      <c r="AD115" s="15">
        <f t="shared" si="144"/>
        <v>0</v>
      </c>
      <c r="AE115" s="15">
        <f t="shared" si="144"/>
        <v>6000</v>
      </c>
      <c r="AF115" s="15">
        <f t="shared" si="144"/>
        <v>0</v>
      </c>
      <c r="AG115" s="15">
        <f t="shared" si="144"/>
        <v>6000</v>
      </c>
      <c r="AH115" s="15">
        <f t="shared" si="144"/>
        <v>0</v>
      </c>
      <c r="AI115" s="15">
        <f t="shared" si="144"/>
        <v>6000</v>
      </c>
    </row>
    <row r="116" spans="1:35" s="4" customFormat="1" ht="18.75" customHeight="1">
      <c r="A116" s="16"/>
      <c r="B116" s="41"/>
      <c r="C116" s="42" t="s">
        <v>119</v>
      </c>
      <c r="D116" s="17" t="s">
        <v>120</v>
      </c>
      <c r="E116" s="15">
        <v>6000</v>
      </c>
      <c r="F116" s="15"/>
      <c r="G116" s="15">
        <f>SUM(E116:F116)</f>
        <v>6000</v>
      </c>
      <c r="H116" s="15"/>
      <c r="I116" s="15">
        <f>SUM(G116:H116)</f>
        <v>6000</v>
      </c>
      <c r="J116" s="15"/>
      <c r="K116" s="15">
        <f>SUM(I116:J116)</f>
        <v>6000</v>
      </c>
      <c r="L116" s="15"/>
      <c r="M116" s="15">
        <f>SUM(K116:L116)</f>
        <v>6000</v>
      </c>
      <c r="N116" s="15"/>
      <c r="O116" s="15">
        <f>SUM(M116:N116)</f>
        <v>6000</v>
      </c>
      <c r="P116" s="15"/>
      <c r="Q116" s="15">
        <f>SUM(O116:P116)</f>
        <v>6000</v>
      </c>
      <c r="R116" s="15"/>
      <c r="S116" s="15">
        <f>SUM(Q116:R116)</f>
        <v>6000</v>
      </c>
      <c r="T116" s="15"/>
      <c r="U116" s="15">
        <f>SUM(S116:T116)</f>
        <v>6000</v>
      </c>
      <c r="V116" s="15"/>
      <c r="W116" s="15">
        <f>SUM(U116:V116)</f>
        <v>6000</v>
      </c>
      <c r="X116" s="15"/>
      <c r="Y116" s="15">
        <f>SUM(W116:X116)</f>
        <v>6000</v>
      </c>
      <c r="Z116" s="15"/>
      <c r="AA116" s="15">
        <f>SUM(Y116:Z116)</f>
        <v>6000</v>
      </c>
      <c r="AB116" s="15"/>
      <c r="AC116" s="15">
        <f>SUM(AA116:AB116)</f>
        <v>6000</v>
      </c>
      <c r="AD116" s="15"/>
      <c r="AE116" s="15">
        <f>SUM(AC116:AD116)</f>
        <v>6000</v>
      </c>
      <c r="AF116" s="15"/>
      <c r="AG116" s="15">
        <f>SUM(AE116:AF116)</f>
        <v>6000</v>
      </c>
      <c r="AH116" s="15"/>
      <c r="AI116" s="15">
        <f>SUM(AG116:AH116)</f>
        <v>6000</v>
      </c>
    </row>
    <row r="117" spans="1:35" s="2" customFormat="1" ht="24" customHeight="1">
      <c r="A117" s="36" t="s">
        <v>24</v>
      </c>
      <c r="B117" s="37"/>
      <c r="C117" s="38"/>
      <c r="D117" s="39" t="s">
        <v>121</v>
      </c>
      <c r="E117" s="40">
        <f>SUM(E120)</f>
        <v>60000</v>
      </c>
      <c r="F117" s="40">
        <f>SUM(F120)</f>
        <v>0</v>
      </c>
      <c r="G117" s="40">
        <f>SUM(G120)</f>
        <v>60000</v>
      </c>
      <c r="H117" s="40">
        <f>SUM(H120)</f>
        <v>0</v>
      </c>
      <c r="I117" s="40">
        <f aca="true" t="shared" si="145" ref="I117:O117">SUM(I120,I118,)</f>
        <v>60000</v>
      </c>
      <c r="J117" s="40">
        <f t="shared" si="145"/>
        <v>11400</v>
      </c>
      <c r="K117" s="40">
        <f t="shared" si="145"/>
        <v>71400</v>
      </c>
      <c r="L117" s="40">
        <f t="shared" si="145"/>
        <v>0</v>
      </c>
      <c r="M117" s="40">
        <f t="shared" si="145"/>
        <v>71400</v>
      </c>
      <c r="N117" s="40">
        <f t="shared" si="145"/>
        <v>0</v>
      </c>
      <c r="O117" s="40">
        <f t="shared" si="145"/>
        <v>71400</v>
      </c>
      <c r="P117" s="40">
        <f aca="true" t="shared" si="146" ref="P117:U117">SUM(P120,P118,)</f>
        <v>0</v>
      </c>
      <c r="Q117" s="40">
        <f t="shared" si="146"/>
        <v>71400</v>
      </c>
      <c r="R117" s="40">
        <f t="shared" si="146"/>
        <v>0</v>
      </c>
      <c r="S117" s="40">
        <f t="shared" si="146"/>
        <v>71400</v>
      </c>
      <c r="T117" s="40">
        <f t="shared" si="146"/>
        <v>0</v>
      </c>
      <c r="U117" s="40">
        <f t="shared" si="146"/>
        <v>71400</v>
      </c>
      <c r="V117" s="40">
        <f aca="true" t="shared" si="147" ref="V117:AA117">SUM(V120,V118,)</f>
        <v>0</v>
      </c>
      <c r="W117" s="40">
        <f t="shared" si="147"/>
        <v>71400</v>
      </c>
      <c r="X117" s="40">
        <f t="shared" si="147"/>
        <v>0</v>
      </c>
      <c r="Y117" s="40">
        <f t="shared" si="147"/>
        <v>71400</v>
      </c>
      <c r="Z117" s="40">
        <f t="shared" si="147"/>
        <v>0</v>
      </c>
      <c r="AA117" s="40">
        <f t="shared" si="147"/>
        <v>71400</v>
      </c>
      <c r="AB117" s="40">
        <f aca="true" t="shared" si="148" ref="AB117:AG117">SUM(AB120,AB118,)</f>
        <v>0</v>
      </c>
      <c r="AC117" s="40">
        <f t="shared" si="148"/>
        <v>71400</v>
      </c>
      <c r="AD117" s="40">
        <f t="shared" si="148"/>
        <v>0</v>
      </c>
      <c r="AE117" s="40">
        <f t="shared" si="148"/>
        <v>71400</v>
      </c>
      <c r="AF117" s="40">
        <f t="shared" si="148"/>
        <v>0</v>
      </c>
      <c r="AG117" s="40">
        <f t="shared" si="148"/>
        <v>71400</v>
      </c>
      <c r="AH117" s="40">
        <f>SUM(AH120,AH118,)</f>
        <v>0</v>
      </c>
      <c r="AI117" s="40">
        <f>SUM(AI120,AI118,)</f>
        <v>71400</v>
      </c>
    </row>
    <row r="118" spans="1:35" s="23" customFormat="1" ht="17.25" customHeight="1">
      <c r="A118" s="48"/>
      <c r="B118" s="64">
        <v>92105</v>
      </c>
      <c r="C118" s="65"/>
      <c r="D118" s="62" t="s">
        <v>135</v>
      </c>
      <c r="E118" s="63"/>
      <c r="F118" s="63"/>
      <c r="G118" s="63"/>
      <c r="H118" s="63"/>
      <c r="I118" s="63">
        <f aca="true" t="shared" si="149" ref="I118:O118">SUM(I119)</f>
        <v>0</v>
      </c>
      <c r="J118" s="63">
        <f t="shared" si="149"/>
        <v>11400</v>
      </c>
      <c r="K118" s="63">
        <f t="shared" si="149"/>
        <v>11400</v>
      </c>
      <c r="L118" s="63">
        <f t="shared" si="149"/>
        <v>0</v>
      </c>
      <c r="M118" s="63">
        <f t="shared" si="149"/>
        <v>11400</v>
      </c>
      <c r="N118" s="63">
        <f t="shared" si="149"/>
        <v>0</v>
      </c>
      <c r="O118" s="63">
        <f t="shared" si="149"/>
        <v>11400</v>
      </c>
      <c r="P118" s="63">
        <f aca="true" t="shared" si="150" ref="P118:U118">SUM(P119)</f>
        <v>0</v>
      </c>
      <c r="Q118" s="63">
        <f t="shared" si="150"/>
        <v>11400</v>
      </c>
      <c r="R118" s="63">
        <f t="shared" si="150"/>
        <v>0</v>
      </c>
      <c r="S118" s="63">
        <f t="shared" si="150"/>
        <v>11400</v>
      </c>
      <c r="T118" s="63">
        <f t="shared" si="150"/>
        <v>0</v>
      </c>
      <c r="U118" s="63">
        <f t="shared" si="150"/>
        <v>11400</v>
      </c>
      <c r="V118" s="63">
        <f aca="true" t="shared" si="151" ref="V118:AA118">SUM(V119)</f>
        <v>0</v>
      </c>
      <c r="W118" s="63">
        <f t="shared" si="151"/>
        <v>11400</v>
      </c>
      <c r="X118" s="63">
        <f t="shared" si="151"/>
        <v>0</v>
      </c>
      <c r="Y118" s="63">
        <f t="shared" si="151"/>
        <v>11400</v>
      </c>
      <c r="Z118" s="63">
        <f t="shared" si="151"/>
        <v>0</v>
      </c>
      <c r="AA118" s="63">
        <f t="shared" si="151"/>
        <v>11400</v>
      </c>
      <c r="AB118" s="63">
        <f aca="true" t="shared" si="152" ref="AB118:AG118">SUM(AB119)</f>
        <v>0</v>
      </c>
      <c r="AC118" s="63">
        <f t="shared" si="152"/>
        <v>11400</v>
      </c>
      <c r="AD118" s="63">
        <f t="shared" si="152"/>
        <v>0</v>
      </c>
      <c r="AE118" s="63">
        <f t="shared" si="152"/>
        <v>11400</v>
      </c>
      <c r="AF118" s="63">
        <f t="shared" si="152"/>
        <v>0</v>
      </c>
      <c r="AG118" s="63">
        <f t="shared" si="152"/>
        <v>11400</v>
      </c>
      <c r="AH118" s="63">
        <f>SUM(AH119)</f>
        <v>0</v>
      </c>
      <c r="AI118" s="63">
        <f>SUM(AI119)</f>
        <v>11400</v>
      </c>
    </row>
    <row r="119" spans="1:35" s="23" customFormat="1" ht="24" customHeight="1">
      <c r="A119" s="48"/>
      <c r="B119" s="64"/>
      <c r="C119" s="65">
        <v>2320</v>
      </c>
      <c r="D119" s="17" t="s">
        <v>122</v>
      </c>
      <c r="E119" s="63"/>
      <c r="F119" s="63"/>
      <c r="G119" s="63"/>
      <c r="H119" s="63"/>
      <c r="I119" s="63">
        <v>0</v>
      </c>
      <c r="J119" s="63">
        <v>11400</v>
      </c>
      <c r="K119" s="63">
        <f>SUM(I119:J119)</f>
        <v>11400</v>
      </c>
      <c r="L119" s="63"/>
      <c r="M119" s="63">
        <f>SUM(K119:L119)</f>
        <v>11400</v>
      </c>
      <c r="N119" s="63"/>
      <c r="O119" s="63">
        <f>SUM(M119:N119)</f>
        <v>11400</v>
      </c>
      <c r="P119" s="63"/>
      <c r="Q119" s="63">
        <f>SUM(O119:P119)</f>
        <v>11400</v>
      </c>
      <c r="R119" s="63"/>
      <c r="S119" s="63">
        <f>SUM(Q119:R119)</f>
        <v>11400</v>
      </c>
      <c r="T119" s="63"/>
      <c r="U119" s="63">
        <f>SUM(S119:T119)</f>
        <v>11400</v>
      </c>
      <c r="V119" s="63"/>
      <c r="W119" s="63">
        <f>SUM(U119:V119)</f>
        <v>11400</v>
      </c>
      <c r="X119" s="63"/>
      <c r="Y119" s="63">
        <f>SUM(W119:X119)</f>
        <v>11400</v>
      </c>
      <c r="Z119" s="63"/>
      <c r="AA119" s="63">
        <f>SUM(Y119:Z119)</f>
        <v>11400</v>
      </c>
      <c r="AB119" s="63"/>
      <c r="AC119" s="63">
        <f>SUM(AA119:AB119)</f>
        <v>11400</v>
      </c>
      <c r="AD119" s="63"/>
      <c r="AE119" s="63">
        <f>SUM(AC119:AD119)</f>
        <v>11400</v>
      </c>
      <c r="AF119" s="63"/>
      <c r="AG119" s="63">
        <f>SUM(AE119:AF119)</f>
        <v>11400</v>
      </c>
      <c r="AH119" s="63"/>
      <c r="AI119" s="63">
        <f>SUM(AG119:AH119)</f>
        <v>11400</v>
      </c>
    </row>
    <row r="120" spans="1:35" s="4" customFormat="1" ht="19.5" customHeight="1">
      <c r="A120" s="16"/>
      <c r="B120" s="41" t="s">
        <v>25</v>
      </c>
      <c r="C120" s="33"/>
      <c r="D120" s="17" t="s">
        <v>26</v>
      </c>
      <c r="E120" s="15">
        <f aca="true" t="shared" si="153" ref="E120:AI120">SUM(E121)</f>
        <v>60000</v>
      </c>
      <c r="F120" s="15">
        <f t="shared" si="153"/>
        <v>0</v>
      </c>
      <c r="G120" s="15">
        <f t="shared" si="153"/>
        <v>60000</v>
      </c>
      <c r="H120" s="15">
        <f t="shared" si="153"/>
        <v>0</v>
      </c>
      <c r="I120" s="15">
        <f t="shared" si="153"/>
        <v>60000</v>
      </c>
      <c r="J120" s="15">
        <f t="shared" si="153"/>
        <v>0</v>
      </c>
      <c r="K120" s="15">
        <f t="shared" si="153"/>
        <v>60000</v>
      </c>
      <c r="L120" s="15">
        <f t="shared" si="153"/>
        <v>0</v>
      </c>
      <c r="M120" s="15">
        <f t="shared" si="153"/>
        <v>60000</v>
      </c>
      <c r="N120" s="15">
        <f t="shared" si="153"/>
        <v>0</v>
      </c>
      <c r="O120" s="15">
        <f t="shared" si="153"/>
        <v>60000</v>
      </c>
      <c r="P120" s="15">
        <f t="shared" si="153"/>
        <v>0</v>
      </c>
      <c r="Q120" s="15">
        <f t="shared" si="153"/>
        <v>60000</v>
      </c>
      <c r="R120" s="15">
        <f t="shared" si="153"/>
        <v>0</v>
      </c>
      <c r="S120" s="15">
        <f t="shared" si="153"/>
        <v>60000</v>
      </c>
      <c r="T120" s="15">
        <f t="shared" si="153"/>
        <v>0</v>
      </c>
      <c r="U120" s="15">
        <f t="shared" si="153"/>
        <v>60000</v>
      </c>
      <c r="V120" s="15">
        <f t="shared" si="153"/>
        <v>0</v>
      </c>
      <c r="W120" s="15">
        <f t="shared" si="153"/>
        <v>60000</v>
      </c>
      <c r="X120" s="15">
        <f t="shared" si="153"/>
        <v>0</v>
      </c>
      <c r="Y120" s="15">
        <f t="shared" si="153"/>
        <v>60000</v>
      </c>
      <c r="Z120" s="15">
        <f t="shared" si="153"/>
        <v>0</v>
      </c>
      <c r="AA120" s="15">
        <f t="shared" si="153"/>
        <v>60000</v>
      </c>
      <c r="AB120" s="15">
        <f t="shared" si="153"/>
        <v>0</v>
      </c>
      <c r="AC120" s="15">
        <f t="shared" si="153"/>
        <v>60000</v>
      </c>
      <c r="AD120" s="15">
        <f t="shared" si="153"/>
        <v>0</v>
      </c>
      <c r="AE120" s="15">
        <f t="shared" si="153"/>
        <v>60000</v>
      </c>
      <c r="AF120" s="15">
        <f t="shared" si="153"/>
        <v>0</v>
      </c>
      <c r="AG120" s="15">
        <f t="shared" si="153"/>
        <v>60000</v>
      </c>
      <c r="AH120" s="15">
        <f t="shared" si="153"/>
        <v>0</v>
      </c>
      <c r="AI120" s="15">
        <f t="shared" si="153"/>
        <v>60000</v>
      </c>
    </row>
    <row r="121" spans="1:35" s="4" customFormat="1" ht="45">
      <c r="A121" s="41"/>
      <c r="B121" s="41"/>
      <c r="C121" s="42">
        <v>2320</v>
      </c>
      <c r="D121" s="17" t="s">
        <v>122</v>
      </c>
      <c r="E121" s="15">
        <v>60000</v>
      </c>
      <c r="F121" s="15"/>
      <c r="G121" s="15">
        <f>SUM(E121:F121)</f>
        <v>60000</v>
      </c>
      <c r="H121" s="15"/>
      <c r="I121" s="15">
        <f>SUM(G121:H121)</f>
        <v>60000</v>
      </c>
      <c r="J121" s="15"/>
      <c r="K121" s="15">
        <f>SUM(I121:J121)</f>
        <v>60000</v>
      </c>
      <c r="L121" s="15"/>
      <c r="M121" s="15">
        <f>SUM(K121:L121)</f>
        <v>60000</v>
      </c>
      <c r="N121" s="15"/>
      <c r="O121" s="15">
        <f>SUM(M121:N121)</f>
        <v>60000</v>
      </c>
      <c r="P121" s="15"/>
      <c r="Q121" s="15">
        <f>SUM(O121:P121)</f>
        <v>60000</v>
      </c>
      <c r="R121" s="15"/>
      <c r="S121" s="15">
        <f>SUM(Q121:R121)</f>
        <v>60000</v>
      </c>
      <c r="T121" s="15"/>
      <c r="U121" s="15">
        <f>SUM(S121:T121)</f>
        <v>60000</v>
      </c>
      <c r="V121" s="15"/>
      <c r="W121" s="15">
        <f>SUM(U121:V121)</f>
        <v>60000</v>
      </c>
      <c r="X121" s="15"/>
      <c r="Y121" s="15">
        <f>SUM(W121:X121)</f>
        <v>60000</v>
      </c>
      <c r="Z121" s="15"/>
      <c r="AA121" s="15">
        <f>SUM(Y121:Z121)</f>
        <v>60000</v>
      </c>
      <c r="AB121" s="15"/>
      <c r="AC121" s="15">
        <f>SUM(AA121:AB121)</f>
        <v>60000</v>
      </c>
      <c r="AD121" s="15"/>
      <c r="AE121" s="15">
        <f>SUM(AC121:AD121)</f>
        <v>60000</v>
      </c>
      <c r="AF121" s="15"/>
      <c r="AG121" s="15">
        <f>SUM(AE121:AF121)</f>
        <v>60000</v>
      </c>
      <c r="AH121" s="15"/>
      <c r="AI121" s="15">
        <f>SUM(AG121:AH121)</f>
        <v>60000</v>
      </c>
    </row>
    <row r="122" spans="1:35" s="68" customFormat="1" ht="20.25" customHeight="1">
      <c r="A122" s="69">
        <v>926</v>
      </c>
      <c r="B122" s="69"/>
      <c r="C122" s="69"/>
      <c r="D122" s="66" t="s">
        <v>39</v>
      </c>
      <c r="E122" s="67"/>
      <c r="F122" s="67"/>
      <c r="G122" s="67"/>
      <c r="H122" s="67"/>
      <c r="I122" s="67">
        <f aca="true" t="shared" si="154" ref="I122:Z122">SUM(I125)</f>
        <v>0</v>
      </c>
      <c r="J122" s="67">
        <f t="shared" si="154"/>
        <v>2200</v>
      </c>
      <c r="K122" s="67">
        <f t="shared" si="154"/>
        <v>2200</v>
      </c>
      <c r="L122" s="67">
        <f t="shared" si="154"/>
        <v>0</v>
      </c>
      <c r="M122" s="67">
        <f t="shared" si="154"/>
        <v>2200</v>
      </c>
      <c r="N122" s="67">
        <f t="shared" si="154"/>
        <v>0</v>
      </c>
      <c r="O122" s="67">
        <f t="shared" si="154"/>
        <v>2200</v>
      </c>
      <c r="P122" s="67">
        <f t="shared" si="154"/>
        <v>20000</v>
      </c>
      <c r="Q122" s="67">
        <f t="shared" si="154"/>
        <v>22200</v>
      </c>
      <c r="R122" s="67">
        <f t="shared" si="154"/>
        <v>0</v>
      </c>
      <c r="S122" s="67">
        <f t="shared" si="154"/>
        <v>22200</v>
      </c>
      <c r="T122" s="67">
        <f t="shared" si="154"/>
        <v>0</v>
      </c>
      <c r="U122" s="67">
        <f t="shared" si="154"/>
        <v>22200</v>
      </c>
      <c r="V122" s="67">
        <f t="shared" si="154"/>
        <v>0</v>
      </c>
      <c r="W122" s="67">
        <f t="shared" si="154"/>
        <v>22200</v>
      </c>
      <c r="X122" s="67">
        <f t="shared" si="154"/>
        <v>0</v>
      </c>
      <c r="Y122" s="67">
        <f t="shared" si="154"/>
        <v>22200</v>
      </c>
      <c r="Z122" s="67">
        <f t="shared" si="154"/>
        <v>0</v>
      </c>
      <c r="AA122" s="67">
        <f>SUM(AA125,AA128)</f>
        <v>22200</v>
      </c>
      <c r="AB122" s="67">
        <f>SUM(AB125,AB128)</f>
        <v>0</v>
      </c>
      <c r="AC122" s="67">
        <f aca="true" t="shared" si="155" ref="AC122:AI122">SUM(AC125,AC128,AC123)</f>
        <v>22200</v>
      </c>
      <c r="AD122" s="67">
        <f t="shared" si="155"/>
        <v>333000</v>
      </c>
      <c r="AE122" s="67">
        <f t="shared" si="155"/>
        <v>355200</v>
      </c>
      <c r="AF122" s="67">
        <f t="shared" si="155"/>
        <v>0</v>
      </c>
      <c r="AG122" s="67">
        <f t="shared" si="155"/>
        <v>355200</v>
      </c>
      <c r="AH122" s="67">
        <f t="shared" si="155"/>
        <v>0</v>
      </c>
      <c r="AI122" s="67">
        <f t="shared" si="155"/>
        <v>355200</v>
      </c>
    </row>
    <row r="123" spans="1:35" s="23" customFormat="1" ht="20.25" customHeight="1">
      <c r="A123" s="49"/>
      <c r="B123" s="49">
        <v>92601</v>
      </c>
      <c r="C123" s="49"/>
      <c r="D123" s="62" t="s">
        <v>177</v>
      </c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>
        <f aca="true" t="shared" si="156" ref="AC123:AI123">SUM(AC124)</f>
        <v>0</v>
      </c>
      <c r="AD123" s="63">
        <f t="shared" si="156"/>
        <v>333000</v>
      </c>
      <c r="AE123" s="63">
        <f t="shared" si="156"/>
        <v>333000</v>
      </c>
      <c r="AF123" s="63">
        <f t="shared" si="156"/>
        <v>0</v>
      </c>
      <c r="AG123" s="63">
        <f t="shared" si="156"/>
        <v>333000</v>
      </c>
      <c r="AH123" s="63">
        <f t="shared" si="156"/>
        <v>0</v>
      </c>
      <c r="AI123" s="63">
        <f t="shared" si="156"/>
        <v>333000</v>
      </c>
    </row>
    <row r="124" spans="1:35" s="23" customFormat="1" ht="45">
      <c r="A124" s="49"/>
      <c r="B124" s="49"/>
      <c r="C124" s="49">
        <v>6330</v>
      </c>
      <c r="D124" s="62" t="s">
        <v>178</v>
      </c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>
        <v>0</v>
      </c>
      <c r="AD124" s="63">
        <v>333000</v>
      </c>
      <c r="AE124" s="63">
        <f>SUM(AC124:AD124)</f>
        <v>333000</v>
      </c>
      <c r="AF124" s="63"/>
      <c r="AG124" s="63">
        <f>SUM(AE124:AF124)</f>
        <v>333000</v>
      </c>
      <c r="AH124" s="63"/>
      <c r="AI124" s="63">
        <f>SUM(AG124:AH124)</f>
        <v>333000</v>
      </c>
    </row>
    <row r="125" spans="1:35" s="4" customFormat="1" ht="20.25" customHeight="1">
      <c r="A125" s="41"/>
      <c r="B125" s="41">
        <v>92605</v>
      </c>
      <c r="C125" s="41"/>
      <c r="D125" s="17" t="s">
        <v>40</v>
      </c>
      <c r="E125" s="15"/>
      <c r="F125" s="15"/>
      <c r="G125" s="15"/>
      <c r="H125" s="15"/>
      <c r="I125" s="15">
        <f aca="true" t="shared" si="157" ref="I125:N125">SUM(I126)</f>
        <v>0</v>
      </c>
      <c r="J125" s="15">
        <f t="shared" si="157"/>
        <v>2200</v>
      </c>
      <c r="K125" s="15">
        <f t="shared" si="157"/>
        <v>2200</v>
      </c>
      <c r="L125" s="15">
        <f t="shared" si="157"/>
        <v>0</v>
      </c>
      <c r="M125" s="15">
        <f t="shared" si="157"/>
        <v>2200</v>
      </c>
      <c r="N125" s="15">
        <f t="shared" si="157"/>
        <v>0</v>
      </c>
      <c r="O125" s="15">
        <f aca="true" t="shared" si="158" ref="O125:U125">SUM(O126:O127)</f>
        <v>2200</v>
      </c>
      <c r="P125" s="15">
        <f t="shared" si="158"/>
        <v>20000</v>
      </c>
      <c r="Q125" s="15">
        <f t="shared" si="158"/>
        <v>22200</v>
      </c>
      <c r="R125" s="15">
        <f t="shared" si="158"/>
        <v>0</v>
      </c>
      <c r="S125" s="15">
        <f t="shared" si="158"/>
        <v>22200</v>
      </c>
      <c r="T125" s="15">
        <f t="shared" si="158"/>
        <v>0</v>
      </c>
      <c r="U125" s="15">
        <f t="shared" si="158"/>
        <v>22200</v>
      </c>
      <c r="V125" s="15">
        <f aca="true" t="shared" si="159" ref="V125:AA125">SUM(V126:V127)</f>
        <v>0</v>
      </c>
      <c r="W125" s="15">
        <f t="shared" si="159"/>
        <v>22200</v>
      </c>
      <c r="X125" s="15">
        <f t="shared" si="159"/>
        <v>0</v>
      </c>
      <c r="Y125" s="15">
        <f t="shared" si="159"/>
        <v>22200</v>
      </c>
      <c r="Z125" s="15">
        <f t="shared" si="159"/>
        <v>0</v>
      </c>
      <c r="AA125" s="15">
        <f t="shared" si="159"/>
        <v>22200</v>
      </c>
      <c r="AB125" s="15">
        <f aca="true" t="shared" si="160" ref="AB125:AG125">SUM(AB126:AB127)</f>
        <v>-20000</v>
      </c>
      <c r="AC125" s="15">
        <f t="shared" si="160"/>
        <v>2200</v>
      </c>
      <c r="AD125" s="15">
        <f t="shared" si="160"/>
        <v>0</v>
      </c>
      <c r="AE125" s="15">
        <f t="shared" si="160"/>
        <v>2200</v>
      </c>
      <c r="AF125" s="15">
        <f t="shared" si="160"/>
        <v>0</v>
      </c>
      <c r="AG125" s="15">
        <f t="shared" si="160"/>
        <v>2200</v>
      </c>
      <c r="AH125" s="15">
        <f>SUM(AH126:AH127)</f>
        <v>0</v>
      </c>
      <c r="AI125" s="15">
        <f>SUM(AI126:AI127)</f>
        <v>2200</v>
      </c>
    </row>
    <row r="126" spans="1:35" s="4" customFormat="1" ht="24" customHeight="1">
      <c r="A126" s="41"/>
      <c r="B126" s="41"/>
      <c r="C126" s="41">
        <v>2320</v>
      </c>
      <c r="D126" s="17" t="s">
        <v>122</v>
      </c>
      <c r="E126" s="15"/>
      <c r="F126" s="15"/>
      <c r="G126" s="15"/>
      <c r="H126" s="15"/>
      <c r="I126" s="15">
        <v>0</v>
      </c>
      <c r="J126" s="15">
        <v>2200</v>
      </c>
      <c r="K126" s="15">
        <f>SUM(I126:J126)</f>
        <v>2200</v>
      </c>
      <c r="L126" s="15"/>
      <c r="M126" s="15">
        <f>SUM(K126:L126)</f>
        <v>2200</v>
      </c>
      <c r="N126" s="15"/>
      <c r="O126" s="15">
        <f>SUM(M126:N126)</f>
        <v>2200</v>
      </c>
      <c r="P126" s="15"/>
      <c r="Q126" s="15">
        <f>SUM(O126:P126)</f>
        <v>2200</v>
      </c>
      <c r="R126" s="15"/>
      <c r="S126" s="15">
        <f>SUM(Q126:R126)</f>
        <v>2200</v>
      </c>
      <c r="T126" s="15"/>
      <c r="U126" s="15">
        <f>SUM(S126:T126)</f>
        <v>2200</v>
      </c>
      <c r="V126" s="15"/>
      <c r="W126" s="15">
        <f>SUM(U126:V126)</f>
        <v>2200</v>
      </c>
      <c r="X126" s="15"/>
      <c r="Y126" s="15">
        <f>SUM(W126:X126)</f>
        <v>2200</v>
      </c>
      <c r="Z126" s="15"/>
      <c r="AA126" s="15">
        <f>SUM(Y126:Z126)</f>
        <v>2200</v>
      </c>
      <c r="AB126" s="15"/>
      <c r="AC126" s="15">
        <f>SUM(AA126:AB126)</f>
        <v>2200</v>
      </c>
      <c r="AD126" s="15"/>
      <c r="AE126" s="15">
        <f>SUM(AC126:AD126)</f>
        <v>2200</v>
      </c>
      <c r="AF126" s="15"/>
      <c r="AG126" s="15">
        <f>SUM(AE126:AF126)</f>
        <v>2200</v>
      </c>
      <c r="AH126" s="15"/>
      <c r="AI126" s="15">
        <f>SUM(AG126:AH126)</f>
        <v>2200</v>
      </c>
    </row>
    <row r="127" spans="1:35" s="4" customFormat="1" ht="45">
      <c r="A127" s="41"/>
      <c r="B127" s="41"/>
      <c r="C127" s="41">
        <v>2440</v>
      </c>
      <c r="D127" s="17" t="s">
        <v>155</v>
      </c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>
        <v>0</v>
      </c>
      <c r="P127" s="15">
        <v>20000</v>
      </c>
      <c r="Q127" s="15">
        <f>SUM(O127:P127)</f>
        <v>20000</v>
      </c>
      <c r="R127" s="15"/>
      <c r="S127" s="15">
        <f>SUM(Q127:R127)</f>
        <v>20000</v>
      </c>
      <c r="T127" s="15"/>
      <c r="U127" s="15">
        <f>SUM(S127:T127)</f>
        <v>20000</v>
      </c>
      <c r="V127" s="15"/>
      <c r="W127" s="15">
        <f>SUM(U127:V127)</f>
        <v>20000</v>
      </c>
      <c r="X127" s="15"/>
      <c r="Y127" s="15">
        <f>SUM(W127:X127)</f>
        <v>20000</v>
      </c>
      <c r="Z127" s="15"/>
      <c r="AA127" s="15">
        <f>SUM(Y127:Z127)</f>
        <v>20000</v>
      </c>
      <c r="AB127" s="15">
        <v>-20000</v>
      </c>
      <c r="AC127" s="15">
        <f>SUM(AA127:AB127)</f>
        <v>0</v>
      </c>
      <c r="AD127" s="15"/>
      <c r="AE127" s="15">
        <f>SUM(AC127:AD127)</f>
        <v>0</v>
      </c>
      <c r="AF127" s="15"/>
      <c r="AG127" s="15">
        <f>SUM(AE127:AF127)</f>
        <v>0</v>
      </c>
      <c r="AH127" s="15"/>
      <c r="AI127" s="15">
        <f>SUM(AG127:AH127)</f>
        <v>0</v>
      </c>
    </row>
    <row r="128" spans="1:35" s="4" customFormat="1" ht="23.25" customHeight="1">
      <c r="A128" s="41"/>
      <c r="B128" s="41">
        <v>92695</v>
      </c>
      <c r="C128" s="41"/>
      <c r="D128" s="72" t="s">
        <v>6</v>
      </c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>
        <f aca="true" t="shared" si="161" ref="AA128:AG128">SUM(AA129)</f>
        <v>0</v>
      </c>
      <c r="AB128" s="15">
        <f t="shared" si="161"/>
        <v>20000</v>
      </c>
      <c r="AC128" s="15">
        <f t="shared" si="161"/>
        <v>20000</v>
      </c>
      <c r="AD128" s="15">
        <f t="shared" si="161"/>
        <v>0</v>
      </c>
      <c r="AE128" s="15">
        <f t="shared" si="161"/>
        <v>20000</v>
      </c>
      <c r="AF128" s="15">
        <f t="shared" si="161"/>
        <v>0</v>
      </c>
      <c r="AG128" s="15">
        <f t="shared" si="161"/>
        <v>20000</v>
      </c>
      <c r="AH128" s="15">
        <f>SUM(AH129)</f>
        <v>0</v>
      </c>
      <c r="AI128" s="15">
        <f>SUM(AI129)</f>
        <v>20000</v>
      </c>
    </row>
    <row r="129" spans="1:35" s="4" customFormat="1" ht="45">
      <c r="A129" s="41"/>
      <c r="B129" s="41"/>
      <c r="C129" s="41">
        <v>2440</v>
      </c>
      <c r="D129" s="17" t="s">
        <v>155</v>
      </c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>
        <v>0</v>
      </c>
      <c r="AB129" s="15">
        <v>20000</v>
      </c>
      <c r="AC129" s="15">
        <f>SUM(AA129:AB129)</f>
        <v>20000</v>
      </c>
      <c r="AD129" s="15"/>
      <c r="AE129" s="15">
        <f>SUM(AC129:AD129)</f>
        <v>20000</v>
      </c>
      <c r="AF129" s="15"/>
      <c r="AG129" s="15">
        <f>SUM(AE129:AF129)</f>
        <v>20000</v>
      </c>
      <c r="AH129" s="15"/>
      <c r="AI129" s="15">
        <f>SUM(AG129:AH129)</f>
        <v>20000</v>
      </c>
    </row>
    <row r="130" spans="1:35" ht="25.5" customHeight="1">
      <c r="A130" s="53"/>
      <c r="B130" s="54"/>
      <c r="C130" s="55"/>
      <c r="D130" s="56" t="s">
        <v>27</v>
      </c>
      <c r="E130" s="40">
        <f>SUM(E7,E12,E22,E27,E36,E40,E71,E92,E110,E117,E80)</f>
        <v>56586062</v>
      </c>
      <c r="F130" s="40">
        <f>SUM(F7,F12,F22,F27,F36,F40,F71,F92,F110,F117,F80)</f>
        <v>530000</v>
      </c>
      <c r="G130" s="40">
        <f>SUM(G7,G12,G22,G27,G36,G40,G71,G92,G110,G117,G80)</f>
        <v>57116062</v>
      </c>
      <c r="H130" s="40">
        <f>SUM(H7,H12,H22,H27,H36,H40,H71,H92,H110,H117,H80)</f>
        <v>-73</v>
      </c>
      <c r="I130" s="40">
        <f>SUM(I7,I12,I22,I27,I36,I40,I71,I92,I110,I117,I80,I122)</f>
        <v>57115989</v>
      </c>
      <c r="J130" s="40">
        <f>SUM(J7,J12,J22,J27,J36,J40,J71,J92,J110,J117,J80,J122)</f>
        <v>-77636</v>
      </c>
      <c r="K130" s="40">
        <f aca="true" t="shared" si="162" ref="K130:Q130">SUM(K7,K12,K22,K27,K36,K40,K71,K92,K110,K117,K80,K122,K107)</f>
        <v>57038353</v>
      </c>
      <c r="L130" s="40">
        <f t="shared" si="162"/>
        <v>436012</v>
      </c>
      <c r="M130" s="40">
        <f t="shared" si="162"/>
        <v>57474365</v>
      </c>
      <c r="N130" s="40">
        <f t="shared" si="162"/>
        <v>158567</v>
      </c>
      <c r="O130" s="40">
        <f t="shared" si="162"/>
        <v>57632932</v>
      </c>
      <c r="P130" s="40">
        <f t="shared" si="162"/>
        <v>312460</v>
      </c>
      <c r="Q130" s="40">
        <f t="shared" si="162"/>
        <v>57945392</v>
      </c>
      <c r="R130" s="40">
        <f aca="true" t="shared" si="163" ref="R130:W130">SUM(R7,R12,R22,R27,R36,R40,R71,R92,R110,R117,R80,R122,R107)</f>
        <v>21375</v>
      </c>
      <c r="S130" s="40">
        <f t="shared" si="163"/>
        <v>57966767</v>
      </c>
      <c r="T130" s="40">
        <f t="shared" si="163"/>
        <v>69000</v>
      </c>
      <c r="U130" s="40">
        <f t="shared" si="163"/>
        <v>58035767</v>
      </c>
      <c r="V130" s="40">
        <f t="shared" si="163"/>
        <v>109494</v>
      </c>
      <c r="W130" s="40">
        <f t="shared" si="163"/>
        <v>58145261</v>
      </c>
      <c r="X130" s="40">
        <f aca="true" t="shared" si="164" ref="X130:AC130">SUM(X7,X12,X22,X27,X36,X40,X71,X92,X110,X117,X80,X122,X107)</f>
        <v>187544</v>
      </c>
      <c r="Y130" s="40">
        <f t="shared" si="164"/>
        <v>58332805</v>
      </c>
      <c r="Z130" s="40">
        <f t="shared" si="164"/>
        <v>685418</v>
      </c>
      <c r="AA130" s="40">
        <f t="shared" si="164"/>
        <v>59018223</v>
      </c>
      <c r="AB130" s="40">
        <f t="shared" si="164"/>
        <v>28934</v>
      </c>
      <c r="AC130" s="40">
        <f t="shared" si="164"/>
        <v>59047157</v>
      </c>
      <c r="AD130" s="40">
        <f aca="true" t="shared" si="165" ref="AD130:AI130">SUM(AD7,AD12,AD22,AD27,AD36,AD40,AD71,AD92,AD110,AD117,AD80,AD122,AD107)</f>
        <v>563786</v>
      </c>
      <c r="AE130" s="40">
        <f t="shared" si="165"/>
        <v>59610943</v>
      </c>
      <c r="AF130" s="40">
        <f t="shared" si="165"/>
        <v>614781</v>
      </c>
      <c r="AG130" s="40">
        <f t="shared" si="165"/>
        <v>60225724</v>
      </c>
      <c r="AH130" s="40">
        <f t="shared" si="165"/>
        <v>252537</v>
      </c>
      <c r="AI130" s="40">
        <f t="shared" si="165"/>
        <v>60478261</v>
      </c>
    </row>
    <row r="132" ht="12.75">
      <c r="D132" s="57"/>
    </row>
    <row r="133" spans="1:35" s="3" customFormat="1" ht="12.75">
      <c r="A133" s="2"/>
      <c r="B133" s="2"/>
      <c r="C133" s="2"/>
      <c r="D133" s="57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</row>
    <row r="134" spans="1:35" s="3" customFormat="1" ht="12.75">
      <c r="A134" s="2"/>
      <c r="B134" s="2"/>
      <c r="C134" s="2"/>
      <c r="D134" s="57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</row>
    <row r="135" spans="1:35" s="3" customFormat="1" ht="12.75">
      <c r="A135" s="2"/>
      <c r="B135" s="2"/>
      <c r="C135" s="2"/>
      <c r="D135" s="57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</row>
    <row r="136" spans="1:35" s="3" customFormat="1" ht="12.75">
      <c r="A136" s="2"/>
      <c r="B136" s="2"/>
      <c r="C136" s="2"/>
      <c r="D136" s="57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</row>
    <row r="137" spans="1:35" s="3" customFormat="1" ht="12.75">
      <c r="A137" s="2"/>
      <c r="B137" s="2"/>
      <c r="C137" s="2"/>
      <c r="D137" s="57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</row>
    <row r="138" spans="1:35" s="3" customFormat="1" ht="12.75">
      <c r="A138" s="2"/>
      <c r="B138" s="2"/>
      <c r="C138" s="2"/>
      <c r="D138" s="57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</row>
    <row r="139" spans="1:35" s="3" customFormat="1" ht="12.75">
      <c r="A139" s="2"/>
      <c r="B139" s="2"/>
      <c r="C139" s="2"/>
      <c r="D139" s="57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</row>
    <row r="140" spans="1:35" s="3" customFormat="1" ht="12.75">
      <c r="A140" s="2"/>
      <c r="B140" s="2"/>
      <c r="C140" s="2"/>
      <c r="D140" s="57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</row>
    <row r="141" spans="1:35" s="3" customFormat="1" ht="12.75">
      <c r="A141" s="2"/>
      <c r="B141" s="2"/>
      <c r="C141" s="2"/>
      <c r="D141" s="57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</row>
    <row r="142" spans="1:35" s="3" customFormat="1" ht="12.75">
      <c r="A142" s="2"/>
      <c r="B142" s="2"/>
      <c r="C142" s="2"/>
      <c r="D142" s="57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</row>
    <row r="143" spans="1:35" s="3" customFormat="1" ht="12.75">
      <c r="A143" s="2"/>
      <c r="B143" s="2"/>
      <c r="C143" s="2"/>
      <c r="D143" s="57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</row>
    <row r="144" spans="1:35" s="3" customFormat="1" ht="12.75">
      <c r="A144" s="2"/>
      <c r="B144" s="2"/>
      <c r="C144" s="2"/>
      <c r="D144" s="57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</row>
    <row r="145" spans="1:35" s="3" customFormat="1" ht="12.75">
      <c r="A145" s="2"/>
      <c r="B145" s="2"/>
      <c r="C145" s="2"/>
      <c r="D145" s="57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</row>
    <row r="146" spans="1:35" s="3" customFormat="1" ht="12.75">
      <c r="A146" s="2"/>
      <c r="B146" s="2"/>
      <c r="C146" s="2"/>
      <c r="D146" s="57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  <c r="AH146" s="58"/>
      <c r="AI146" s="58"/>
    </row>
    <row r="147" spans="1:35" s="3" customFormat="1" ht="12.75">
      <c r="A147" s="2"/>
      <c r="B147" s="2"/>
      <c r="C147" s="2"/>
      <c r="D147" s="57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</row>
    <row r="148" spans="1:35" s="3" customFormat="1" ht="12.75">
      <c r="A148" s="2"/>
      <c r="B148" s="2"/>
      <c r="C148" s="2"/>
      <c r="D148" s="57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</row>
    <row r="149" spans="1:35" s="3" customFormat="1" ht="12.75">
      <c r="A149" s="2"/>
      <c r="B149" s="2"/>
      <c r="C149" s="2"/>
      <c r="D149" s="57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</row>
    <row r="150" spans="1:35" s="3" customFormat="1" ht="12.75">
      <c r="A150" s="2"/>
      <c r="B150" s="2"/>
      <c r="C150" s="2"/>
      <c r="D150" s="57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</row>
    <row r="151" spans="1:35" s="3" customFormat="1" ht="12.75">
      <c r="A151" s="2"/>
      <c r="B151" s="2"/>
      <c r="C151" s="2"/>
      <c r="D151" s="57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</row>
    <row r="152" spans="1:35" s="3" customFormat="1" ht="12.75">
      <c r="A152" s="2"/>
      <c r="B152" s="2"/>
      <c r="C152" s="2"/>
      <c r="D152" s="57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  <c r="AC152" s="58"/>
      <c r="AD152" s="58"/>
      <c r="AE152" s="58"/>
      <c r="AF152" s="58"/>
      <c r="AG152" s="58"/>
      <c r="AH152" s="58"/>
      <c r="AI152" s="58"/>
    </row>
    <row r="153" spans="1:35" s="3" customFormat="1" ht="12.75">
      <c r="A153" s="2"/>
      <c r="B153" s="2"/>
      <c r="C153" s="2"/>
      <c r="D153" s="57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</row>
    <row r="154" spans="1:35" s="3" customFormat="1" ht="12.75">
      <c r="A154" s="2"/>
      <c r="B154" s="2"/>
      <c r="C154" s="2"/>
      <c r="D154" s="57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</row>
    <row r="155" spans="1:35" s="3" customFormat="1" ht="12.75">
      <c r="A155" s="2"/>
      <c r="B155" s="2"/>
      <c r="C155" s="2"/>
      <c r="D155" s="57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</row>
    <row r="156" spans="1:35" s="3" customFormat="1" ht="12.75">
      <c r="A156" s="2"/>
      <c r="B156" s="2"/>
      <c r="C156" s="2"/>
      <c r="D156" s="57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</row>
    <row r="157" spans="1:35" s="3" customFormat="1" ht="12.75">
      <c r="A157" s="2"/>
      <c r="B157" s="2"/>
      <c r="C157" s="2"/>
      <c r="D157" s="57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</row>
    <row r="158" spans="1:35" s="3" customFormat="1" ht="12.75">
      <c r="A158" s="2"/>
      <c r="B158" s="2"/>
      <c r="C158" s="2"/>
      <c r="D158" s="59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</row>
    <row r="171" spans="1:35" s="3" customFormat="1" ht="12.75">
      <c r="A171" s="2"/>
      <c r="B171" s="2"/>
      <c r="C171" s="2"/>
      <c r="D171" s="2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8"/>
      <c r="AC171" s="58"/>
      <c r="AD171" s="58"/>
      <c r="AE171" s="58"/>
      <c r="AF171" s="58"/>
      <c r="AG171" s="58"/>
      <c r="AH171" s="58"/>
      <c r="AI171" s="58"/>
    </row>
    <row r="172" spans="1:35" s="3" customFormat="1" ht="12.75">
      <c r="A172" s="2"/>
      <c r="B172" s="2"/>
      <c r="C172" s="2"/>
      <c r="D172" s="2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8"/>
      <c r="AC172" s="58"/>
      <c r="AD172" s="58"/>
      <c r="AE172" s="58"/>
      <c r="AF172" s="58"/>
      <c r="AG172" s="58"/>
      <c r="AH172" s="58"/>
      <c r="AI172" s="58"/>
    </row>
  </sheetData>
  <sheetProtection/>
  <printOptions horizontalCentered="1"/>
  <pageMargins left="0.31496062992125984" right="0.31496062992125984" top="0.7874015748031497" bottom="0.5905511811023623" header="0.5118110236220472" footer="0.31496062992125984"/>
  <pageSetup firstPageNumber="1" useFirstPageNumber="1" horizontalDpi="600" verticalDpi="600" orientation="portrait" paperSize="9" r:id="rId1"/>
  <headerFooter alignWithMargins="0">
    <oddFooter>&amp;C&amp;8Dochody - str.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w Trzciance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w Trzciance</dc:creator>
  <cp:keywords/>
  <dc:description/>
  <cp:lastModifiedBy>K</cp:lastModifiedBy>
  <cp:lastPrinted>2010-12-13T07:09:06Z</cp:lastPrinted>
  <dcterms:created xsi:type="dcterms:W3CDTF">2002-10-21T08:56:44Z</dcterms:created>
  <dcterms:modified xsi:type="dcterms:W3CDTF">2011-04-12T14:49:31Z</dcterms:modified>
  <cp:category/>
  <cp:version/>
  <cp:contentType/>
  <cp:contentStatus/>
</cp:coreProperties>
</file>