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. nr 2 " sheetId="1" r:id="rId1"/>
  </sheets>
  <definedNames>
    <definedName name="_xlnm.Print_Titles" localSheetId="0">'zał. nr 2 '!$7:$7</definedName>
  </definedNames>
  <calcPr fullCalcOnLoad="1"/>
</workbook>
</file>

<file path=xl/sharedStrings.xml><?xml version="1.0" encoding="utf-8"?>
<sst xmlns="http://schemas.openxmlformats.org/spreadsheetml/2006/main" count="58" uniqueCount="24">
  <si>
    <t xml:space="preserve">Burmistrza Trzcianki 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</si>
  <si>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</si>
  <si>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</si>
  <si>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</si>
  <si>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</si>
  <si>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</si>
  <si>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</si>
  <si>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</si>
  <si>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</si>
  <si>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</si>
  <si>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</si>
  <si>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</si>
  <si>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</si>
  <si>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</si>
  <si>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Załącznik Nr 2</t>
  </si>
  <si>
    <t>Dział</t>
  </si>
  <si>
    <t>010</t>
  </si>
  <si>
    <t>bieżące</t>
  </si>
  <si>
    <t>majątkowe</t>
  </si>
  <si>
    <t>wydatki bieżące</t>
  </si>
  <si>
    <t>do Zarządzenia Nr 173/10</t>
  </si>
  <si>
    <t>z dnia 31 grudnia 2010 r.</t>
  </si>
  <si>
    <t>Harmonogram wydatków budżetu gminy Trzcianka w 2011 roku</t>
  </si>
  <si>
    <t>Projekt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</si>
</sst>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 quotePrefix="1">
      <alignment horizontal="center" vertical="center" wrapText="1"/>
    </xf>
    <xf numFmtId="0" fontId="1" fillId="0" borderId="14" xfId="0" applyFont="1" applyFill="1" applyBorder="1" applyAlignment="1" quotePrefix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4" sqref="P4"/>
    </sheetView>
  </sheetViews>
  <sheetFormatPr defaultColWidth="9.00390625" defaultRowHeight="12.75"/>
  <cols>
    <col min="1" max="1" width="8.75390625" style="17" customWidth="1"/>
    <col min="2" max="2" width="10.375" style="0" hidden="1" customWidth="1"/>
    <col min="3" max="3" width="12.25390625" style="0" hidden="1" customWidth="1"/>
    <col min="4" max="11" width="11.75390625" style="7" bestFit="1" customWidth="1"/>
    <col min="12" max="12" width="12.75390625" style="7" bestFit="1" customWidth="1"/>
    <col min="13" max="13" width="11.75390625" style="7" bestFit="1" customWidth="1"/>
    <col min="14" max="14" width="13.125" style="7" customWidth="1"/>
    <col min="15" max="15" width="11.75390625" style="7" bestFit="1" customWidth="1"/>
    <col min="16" max="16" width="12.75390625" style="3" bestFit="1" customWidth="1"/>
    <col min="17" max="18" width="11.75390625" style="0" bestFit="1" customWidth="1"/>
  </cols>
  <sheetData>
    <row r="1" spans="1:16" s="1" customFormat="1" ht="12.75">
      <c r="A1" s="15"/>
      <c r="B1" s="10"/>
      <c r="C1" s="10"/>
      <c r="D1" s="18"/>
      <c r="E1" s="18"/>
      <c r="F1" s="18"/>
      <c r="G1" s="18"/>
      <c r="H1" s="18"/>
      <c r="I1" s="18"/>
      <c r="J1" s="18"/>
      <c r="K1" s="18"/>
      <c r="L1" s="18"/>
      <c r="M1" s="18"/>
      <c r="N1" s="18" t="s">
        <v>14</v>
      </c>
      <c r="O1" s="18"/>
      <c r="P1" s="21"/>
    </row>
    <row r="2" spans="1:16" s="1" customFormat="1" ht="12.75">
      <c r="A2" s="15"/>
      <c r="B2" s="10"/>
      <c r="C2" s="10"/>
      <c r="D2" s="18"/>
      <c r="E2" s="18"/>
      <c r="F2" s="18"/>
      <c r="G2" s="18"/>
      <c r="H2" s="18"/>
      <c r="I2" s="18"/>
      <c r="J2" s="18"/>
      <c r="K2" s="18"/>
      <c r="L2" s="18"/>
      <c r="M2" s="18"/>
      <c r="N2" s="20" t="s">
        <v>20</v>
      </c>
      <c r="O2" s="18"/>
      <c r="P2" s="21"/>
    </row>
    <row r="3" spans="1:16" s="1" customFormat="1" ht="12.75">
      <c r="A3" s="15"/>
      <c r="B3" s="10"/>
      <c r="C3" s="10"/>
      <c r="D3" s="18"/>
      <c r="E3" s="18"/>
      <c r="F3" s="18"/>
      <c r="G3" s="18"/>
      <c r="H3" s="18"/>
      <c r="I3" s="18"/>
      <c r="J3" s="18"/>
      <c r="K3" s="18"/>
      <c r="L3" s="18"/>
      <c r="M3" s="18"/>
      <c r="N3" s="18" t="s">
        <v>0</v>
      </c>
      <c r="O3" s="18"/>
      <c r="P3" s="21"/>
    </row>
    <row r="4" spans="1:16" s="1" customFormat="1" ht="12.75">
      <c r="A4" s="15"/>
      <c r="B4" s="10"/>
      <c r="C4" s="10"/>
      <c r="D4" s="18"/>
      <c r="E4" s="18"/>
      <c r="F4" s="18"/>
      <c r="G4" s="18"/>
      <c r="H4" s="18"/>
      <c r="I4" s="18"/>
      <c r="J4" s="18"/>
      <c r="K4" s="18"/>
      <c r="L4" s="21"/>
      <c r="M4" s="18"/>
      <c r="N4" s="20" t="s">
        <v>21</v>
      </c>
      <c r="O4" s="18"/>
      <c r="P4" s="21"/>
    </row>
    <row r="5" spans="1:16" s="1" customFormat="1" ht="12.75">
      <c r="A5" s="15"/>
      <c r="B5" s="10"/>
      <c r="C5" s="10"/>
      <c r="D5" s="18"/>
      <c r="E5" s="18"/>
      <c r="F5" s="18"/>
      <c r="G5" s="18"/>
      <c r="H5" s="18"/>
      <c r="I5" s="18"/>
      <c r="J5" s="18"/>
      <c r="K5" s="18"/>
      <c r="L5" s="22"/>
      <c r="M5" s="22" t="s">
        <v>23</v>
      </c>
      <c r="N5" s="20"/>
      <c r="O5" s="18"/>
      <c r="P5" s="21"/>
    </row>
    <row r="6" spans="1:16" s="1" customFormat="1" ht="12.75">
      <c r="A6" s="27" t="s">
        <v>22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s="3" customFormat="1" ht="27.75" customHeight="1">
      <c r="A7" s="16" t="s">
        <v>15</v>
      </c>
      <c r="B7" s="25" t="s">
        <v>17</v>
      </c>
      <c r="C7" s="25" t="s">
        <v>13</v>
      </c>
      <c r="D7" s="19" t="s">
        <v>1</v>
      </c>
      <c r="E7" s="19" t="s">
        <v>2</v>
      </c>
      <c r="F7" s="19" t="s">
        <v>3</v>
      </c>
      <c r="G7" s="19" t="s">
        <v>4</v>
      </c>
      <c r="H7" s="19" t="s">
        <v>5</v>
      </c>
      <c r="I7" s="19" t="s">
        <v>6</v>
      </c>
      <c r="J7" s="19" t="s">
        <v>7</v>
      </c>
      <c r="K7" s="19" t="s">
        <v>8</v>
      </c>
      <c r="L7" s="19" t="s">
        <v>9</v>
      </c>
      <c r="M7" s="19" t="s">
        <v>10</v>
      </c>
      <c r="N7" s="19" t="s">
        <v>11</v>
      </c>
      <c r="O7" s="19" t="s">
        <v>12</v>
      </c>
      <c r="P7" s="23" t="s">
        <v>13</v>
      </c>
    </row>
    <row r="8" spans="1:16" s="7" customFormat="1" ht="24.75" customHeight="1">
      <c r="A8" s="28" t="s">
        <v>16</v>
      </c>
      <c r="B8" s="11" t="s">
        <v>17</v>
      </c>
      <c r="C8" s="26">
        <f>8700+300000</f>
        <v>308700</v>
      </c>
      <c r="D8" s="12">
        <v>0</v>
      </c>
      <c r="E8" s="12">
        <v>0</v>
      </c>
      <c r="F8" s="12">
        <f>2000+17500</f>
        <v>19500</v>
      </c>
      <c r="G8" s="12">
        <v>0</v>
      </c>
      <c r="H8" s="12">
        <f>2000+17500</f>
        <v>19500</v>
      </c>
      <c r="I8" s="12">
        <v>0</v>
      </c>
      <c r="J8" s="12">
        <v>0</v>
      </c>
      <c r="K8" s="12">
        <v>0</v>
      </c>
      <c r="L8" s="12">
        <f>2000+17500</f>
        <v>19500</v>
      </c>
      <c r="M8" s="12">
        <v>0</v>
      </c>
      <c r="N8" s="12">
        <f>2000+17500</f>
        <v>19500</v>
      </c>
      <c r="O8" s="12">
        <v>0</v>
      </c>
      <c r="P8" s="24">
        <f aca="true" t="shared" si="0" ref="P8:P29">SUM(D8:O8)</f>
        <v>78000</v>
      </c>
    </row>
    <row r="9" spans="1:16" s="7" customFormat="1" ht="24.75" customHeight="1" hidden="1">
      <c r="A9" s="29"/>
      <c r="B9" s="11" t="s">
        <v>18</v>
      </c>
      <c r="C9" s="26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24">
        <f t="shared" si="0"/>
        <v>0</v>
      </c>
    </row>
    <row r="10" spans="1:16" s="7" customFormat="1" ht="24.75" customHeight="1">
      <c r="A10" s="30">
        <v>600</v>
      </c>
      <c r="B10" s="11" t="s">
        <v>17</v>
      </c>
      <c r="C10" s="26">
        <f>31780+150000+501650</f>
        <v>683430</v>
      </c>
      <c r="D10" s="12">
        <v>44534</v>
      </c>
      <c r="E10" s="12">
        <v>44534</v>
      </c>
      <c r="F10" s="12">
        <v>44534</v>
      </c>
      <c r="G10" s="12">
        <v>44534</v>
      </c>
      <c r="H10" s="12">
        <v>44534</v>
      </c>
      <c r="I10" s="12">
        <v>44534</v>
      </c>
      <c r="J10" s="12">
        <v>44534</v>
      </c>
      <c r="K10" s="12">
        <v>44534</v>
      </c>
      <c r="L10" s="12">
        <v>44534</v>
      </c>
      <c r="M10" s="12">
        <v>44534</v>
      </c>
      <c r="N10" s="12">
        <v>44534</v>
      </c>
      <c r="O10" s="12">
        <v>44539</v>
      </c>
      <c r="P10" s="24">
        <f t="shared" si="0"/>
        <v>534413</v>
      </c>
    </row>
    <row r="11" spans="1:16" s="7" customFormat="1" ht="24.75" customHeight="1" hidden="1">
      <c r="A11" s="31"/>
      <c r="B11" s="11" t="s">
        <v>18</v>
      </c>
      <c r="C11" s="13">
        <f>3053270+15000</f>
        <v>3068270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24">
        <f t="shared" si="0"/>
        <v>0</v>
      </c>
    </row>
    <row r="12" spans="1:16" s="7" customFormat="1" ht="24.75" customHeight="1">
      <c r="A12" s="32">
        <v>700</v>
      </c>
      <c r="B12" s="11" t="s">
        <v>17</v>
      </c>
      <c r="C12" s="13">
        <f>63000+1189208+300000+460</f>
        <v>1552668</v>
      </c>
      <c r="D12" s="12">
        <f aca="true" t="shared" si="1" ref="D12:N12">2500+48+176526</f>
        <v>179074</v>
      </c>
      <c r="E12" s="12">
        <f t="shared" si="1"/>
        <v>179074</v>
      </c>
      <c r="F12" s="12">
        <f t="shared" si="1"/>
        <v>179074</v>
      </c>
      <c r="G12" s="12">
        <f t="shared" si="1"/>
        <v>179074</v>
      </c>
      <c r="H12" s="12">
        <f t="shared" si="1"/>
        <v>179074</v>
      </c>
      <c r="I12" s="12">
        <f t="shared" si="1"/>
        <v>179074</v>
      </c>
      <c r="J12" s="12">
        <f t="shared" si="1"/>
        <v>179074</v>
      </c>
      <c r="K12" s="12">
        <f t="shared" si="1"/>
        <v>179074</v>
      </c>
      <c r="L12" s="12">
        <f t="shared" si="1"/>
        <v>179074</v>
      </c>
      <c r="M12" s="12">
        <f t="shared" si="1"/>
        <v>179074</v>
      </c>
      <c r="N12" s="12">
        <f t="shared" si="1"/>
        <v>179074</v>
      </c>
      <c r="O12" s="12">
        <f>2500+52+176530</f>
        <v>179082</v>
      </c>
      <c r="P12" s="24">
        <f t="shared" si="0"/>
        <v>2148896</v>
      </c>
    </row>
    <row r="13" spans="1:16" s="7" customFormat="1" ht="24.75" customHeight="1" hidden="1">
      <c r="A13" s="33"/>
      <c r="B13" s="11" t="s">
        <v>18</v>
      </c>
      <c r="C13" s="13">
        <f>350500+250000+75000</f>
        <v>675500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24">
        <f t="shared" si="0"/>
        <v>0</v>
      </c>
    </row>
    <row r="14" spans="1:18" s="6" customFormat="1" ht="24" customHeight="1">
      <c r="A14" s="32">
        <v>710</v>
      </c>
      <c r="B14" s="11" t="s">
        <v>17</v>
      </c>
      <c r="C14" s="13">
        <v>250000</v>
      </c>
      <c r="D14" s="12">
        <v>17188</v>
      </c>
      <c r="E14" s="12">
        <v>17188</v>
      </c>
      <c r="F14" s="12">
        <v>17188</v>
      </c>
      <c r="G14" s="12">
        <v>17188</v>
      </c>
      <c r="H14" s="12">
        <v>17188</v>
      </c>
      <c r="I14" s="12">
        <v>17188</v>
      </c>
      <c r="J14" s="12">
        <v>17188</v>
      </c>
      <c r="K14" s="12">
        <v>17188</v>
      </c>
      <c r="L14" s="12">
        <v>17188</v>
      </c>
      <c r="M14" s="12">
        <v>17188</v>
      </c>
      <c r="N14" s="12">
        <v>17188</v>
      </c>
      <c r="O14" s="12">
        <v>17182</v>
      </c>
      <c r="P14" s="24">
        <f t="shared" si="0"/>
        <v>206250</v>
      </c>
      <c r="R14" s="5"/>
    </row>
    <row r="15" spans="1:16" s="6" customFormat="1" ht="24.75" customHeight="1" hidden="1">
      <c r="A15" s="33"/>
      <c r="B15" s="11" t="s">
        <v>18</v>
      </c>
      <c r="C15" s="12"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24">
        <f t="shared" si="0"/>
        <v>0</v>
      </c>
    </row>
    <row r="16" spans="1:16" s="6" customFormat="1" ht="24.75" customHeight="1">
      <c r="A16" s="32">
        <v>750</v>
      </c>
      <c r="B16" s="11" t="s">
        <v>17</v>
      </c>
      <c r="C16" s="12">
        <f>5237230-45000</f>
        <v>5192230</v>
      </c>
      <c r="D16" s="12">
        <v>459682</v>
      </c>
      <c r="E16" s="12">
        <v>691462</v>
      </c>
      <c r="F16" s="12">
        <v>459662</v>
      </c>
      <c r="G16" s="12">
        <v>459662</v>
      </c>
      <c r="H16" s="12">
        <v>539462</v>
      </c>
      <c r="I16" s="12">
        <v>459662</v>
      </c>
      <c r="J16" s="12">
        <v>459662</v>
      </c>
      <c r="K16" s="12">
        <v>459662</v>
      </c>
      <c r="L16" s="12">
        <v>486262</v>
      </c>
      <c r="M16" s="12">
        <v>459662</v>
      </c>
      <c r="N16" s="12">
        <v>459662</v>
      </c>
      <c r="O16" s="12">
        <v>459671</v>
      </c>
      <c r="P16" s="24">
        <f t="shared" si="0"/>
        <v>5854173</v>
      </c>
    </row>
    <row r="17" spans="1:16" s="6" customFormat="1" ht="24.75" customHeight="1" hidden="1">
      <c r="A17" s="33"/>
      <c r="B17" s="11" t="s">
        <v>18</v>
      </c>
      <c r="C17" s="12">
        <v>45000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4">
        <f t="shared" si="0"/>
        <v>0</v>
      </c>
    </row>
    <row r="18" spans="1:16" s="6" customFormat="1" ht="24.75" customHeight="1">
      <c r="A18" s="32">
        <v>751</v>
      </c>
      <c r="B18" s="11" t="s">
        <v>17</v>
      </c>
      <c r="C18" s="12">
        <v>3910</v>
      </c>
      <c r="D18" s="12">
        <v>321</v>
      </c>
      <c r="E18" s="12">
        <v>321</v>
      </c>
      <c r="F18" s="12">
        <v>321</v>
      </c>
      <c r="G18" s="12">
        <v>321</v>
      </c>
      <c r="H18" s="12">
        <v>321</v>
      </c>
      <c r="I18" s="12">
        <v>321</v>
      </c>
      <c r="J18" s="12">
        <v>321</v>
      </c>
      <c r="K18" s="12">
        <v>321</v>
      </c>
      <c r="L18" s="12">
        <v>321</v>
      </c>
      <c r="M18" s="12">
        <v>321</v>
      </c>
      <c r="N18" s="12">
        <v>321</v>
      </c>
      <c r="O18" s="12">
        <v>319</v>
      </c>
      <c r="P18" s="24">
        <f>SUM(D18:O18)</f>
        <v>3850</v>
      </c>
    </row>
    <row r="19" spans="1:16" s="6" customFormat="1" ht="24.75" customHeight="1" hidden="1">
      <c r="A19" s="33"/>
      <c r="B19" s="11" t="s">
        <v>18</v>
      </c>
      <c r="C19" s="12"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24">
        <f>SUM(D19:O19)</f>
        <v>0</v>
      </c>
    </row>
    <row r="20" spans="1:16" s="6" customFormat="1" ht="24" customHeight="1">
      <c r="A20" s="32">
        <v>754</v>
      </c>
      <c r="B20" s="11" t="s">
        <v>17</v>
      </c>
      <c r="C20" s="12">
        <v>707020</v>
      </c>
      <c r="D20" s="12">
        <v>38827</v>
      </c>
      <c r="E20" s="12">
        <v>38827</v>
      </c>
      <c r="F20" s="12">
        <v>40927</v>
      </c>
      <c r="G20" s="12">
        <v>38827</v>
      </c>
      <c r="H20" s="12">
        <v>38827</v>
      </c>
      <c r="I20" s="12">
        <v>40927</v>
      </c>
      <c r="J20" s="12">
        <v>38827</v>
      </c>
      <c r="K20" s="12">
        <v>38827</v>
      </c>
      <c r="L20" s="12">
        <v>40927</v>
      </c>
      <c r="M20" s="12">
        <v>38827</v>
      </c>
      <c r="N20" s="12">
        <v>38827</v>
      </c>
      <c r="O20" s="12">
        <v>41025</v>
      </c>
      <c r="P20" s="24">
        <f t="shared" si="0"/>
        <v>474422</v>
      </c>
    </row>
    <row r="21" spans="1:16" s="6" customFormat="1" ht="24.75" customHeight="1" hidden="1">
      <c r="A21" s="33"/>
      <c r="B21" s="11" t="s">
        <v>18</v>
      </c>
      <c r="C21" s="12"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24">
        <f t="shared" si="0"/>
        <v>0</v>
      </c>
    </row>
    <row r="22" spans="1:16" s="6" customFormat="1" ht="23.25" customHeight="1">
      <c r="A22" s="32">
        <v>756</v>
      </c>
      <c r="B22" s="11" t="s">
        <v>17</v>
      </c>
      <c r="C22" s="12">
        <v>89900</v>
      </c>
      <c r="D22" s="12">
        <v>8440</v>
      </c>
      <c r="E22" s="12">
        <v>8440</v>
      </c>
      <c r="F22" s="12">
        <v>8440</v>
      </c>
      <c r="G22" s="12">
        <v>8440</v>
      </c>
      <c r="H22" s="12">
        <v>8440</v>
      </c>
      <c r="I22" s="12">
        <v>8440</v>
      </c>
      <c r="J22" s="12">
        <v>8440</v>
      </c>
      <c r="K22" s="12">
        <v>8440</v>
      </c>
      <c r="L22" s="12">
        <v>8440</v>
      </c>
      <c r="M22" s="12">
        <v>8440</v>
      </c>
      <c r="N22" s="12">
        <v>8440</v>
      </c>
      <c r="O22" s="12">
        <v>8520</v>
      </c>
      <c r="P22" s="24">
        <f t="shared" si="0"/>
        <v>101360</v>
      </c>
    </row>
    <row r="23" spans="1:16" s="6" customFormat="1" ht="0.75" customHeight="1" hidden="1">
      <c r="A23" s="33"/>
      <c r="B23" s="11" t="s">
        <v>18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24">
        <f t="shared" si="0"/>
        <v>0</v>
      </c>
    </row>
    <row r="24" spans="1:16" s="6" customFormat="1" ht="24.75" customHeight="1">
      <c r="A24" s="32">
        <v>757</v>
      </c>
      <c r="B24" s="11" t="s">
        <v>17</v>
      </c>
      <c r="C24" s="12">
        <v>425000</v>
      </c>
      <c r="D24" s="12">
        <v>75870</v>
      </c>
      <c r="E24" s="12">
        <v>75830</v>
      </c>
      <c r="F24" s="12">
        <v>75830</v>
      </c>
      <c r="G24" s="12">
        <v>75830</v>
      </c>
      <c r="H24" s="12">
        <v>75830</v>
      </c>
      <c r="I24" s="12">
        <v>75830</v>
      </c>
      <c r="J24" s="12">
        <v>75830</v>
      </c>
      <c r="K24" s="12">
        <v>75830</v>
      </c>
      <c r="L24" s="12">
        <v>75830</v>
      </c>
      <c r="M24" s="12">
        <v>75830</v>
      </c>
      <c r="N24" s="12">
        <v>75830</v>
      </c>
      <c r="O24" s="12">
        <v>75830</v>
      </c>
      <c r="P24" s="24">
        <f t="shared" si="0"/>
        <v>910000</v>
      </c>
    </row>
    <row r="25" spans="1:16" s="6" customFormat="1" ht="24.75" customHeight="1" hidden="1">
      <c r="A25" s="33"/>
      <c r="B25" s="11" t="s">
        <v>18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24">
        <f t="shared" si="0"/>
        <v>0</v>
      </c>
    </row>
    <row r="26" spans="1:16" s="6" customFormat="1" ht="24.75" customHeight="1">
      <c r="A26" s="32">
        <v>758</v>
      </c>
      <c r="B26" s="11" t="s">
        <v>17</v>
      </c>
      <c r="C26" s="12">
        <v>574903</v>
      </c>
      <c r="D26" s="12">
        <v>5000</v>
      </c>
      <c r="E26" s="12">
        <v>5000</v>
      </c>
      <c r="F26" s="12">
        <v>48200</v>
      </c>
      <c r="G26" s="12">
        <v>48200</v>
      </c>
      <c r="H26" s="12">
        <v>48200</v>
      </c>
      <c r="I26" s="12">
        <v>48200</v>
      </c>
      <c r="J26" s="12">
        <v>63200</v>
      </c>
      <c r="K26" s="12">
        <v>63200</v>
      </c>
      <c r="L26" s="12">
        <v>69200</v>
      </c>
      <c r="M26" s="12">
        <v>48200</v>
      </c>
      <c r="N26" s="12">
        <v>56200</v>
      </c>
      <c r="O26" s="12">
        <v>438035</v>
      </c>
      <c r="P26" s="24">
        <f t="shared" si="0"/>
        <v>940835</v>
      </c>
    </row>
    <row r="27" spans="1:16" s="6" customFormat="1" ht="24.75" customHeight="1" hidden="1">
      <c r="A27" s="33"/>
      <c r="B27" s="11" t="s">
        <v>18</v>
      </c>
      <c r="C27" s="12">
        <v>955000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24">
        <f t="shared" si="0"/>
        <v>0</v>
      </c>
    </row>
    <row r="28" spans="1:16" s="6" customFormat="1" ht="24.75" customHeight="1">
      <c r="A28" s="32">
        <v>801</v>
      </c>
      <c r="B28" s="11" t="s">
        <v>17</v>
      </c>
      <c r="C28" s="12">
        <v>19268687</v>
      </c>
      <c r="D28" s="12">
        <v>2071264</v>
      </c>
      <c r="E28" s="12">
        <v>2071264</v>
      </c>
      <c r="F28" s="12">
        <v>3287721</v>
      </c>
      <c r="G28" s="12">
        <v>2071264</v>
      </c>
      <c r="H28" s="12">
        <v>2898784</v>
      </c>
      <c r="I28" s="12">
        <v>2071264</v>
      </c>
      <c r="J28" s="12">
        <v>2029972</v>
      </c>
      <c r="K28" s="12">
        <v>2029972</v>
      </c>
      <c r="L28" s="12">
        <v>2348036</v>
      </c>
      <c r="M28" s="12">
        <v>2071564</v>
      </c>
      <c r="N28" s="12">
        <v>2071264</v>
      </c>
      <c r="O28" s="12">
        <v>2071271</v>
      </c>
      <c r="P28" s="24">
        <f t="shared" si="0"/>
        <v>27093640</v>
      </c>
    </row>
    <row r="29" spans="1:16" s="6" customFormat="1" ht="24.75" customHeight="1" hidden="1">
      <c r="A29" s="33"/>
      <c r="B29" s="11" t="s">
        <v>18</v>
      </c>
      <c r="C29" s="12">
        <f>1680000+5000</f>
        <v>1685000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24">
        <f t="shared" si="0"/>
        <v>0</v>
      </c>
    </row>
    <row r="30" spans="1:16" s="6" customFormat="1" ht="23.25" customHeight="1">
      <c r="A30" s="32">
        <v>851</v>
      </c>
      <c r="B30" s="11" t="s">
        <v>17</v>
      </c>
      <c r="C30" s="12">
        <v>157098</v>
      </c>
      <c r="D30" s="12">
        <v>9740</v>
      </c>
      <c r="E30" s="12">
        <v>9740</v>
      </c>
      <c r="F30" s="12">
        <v>9740</v>
      </c>
      <c r="G30" s="12">
        <v>9740</v>
      </c>
      <c r="H30" s="12">
        <f>10000+9740</f>
        <v>19740</v>
      </c>
      <c r="I30" s="12">
        <v>9740</v>
      </c>
      <c r="J30" s="12">
        <v>9740</v>
      </c>
      <c r="K30" s="12">
        <v>9740</v>
      </c>
      <c r="L30" s="12">
        <v>9740</v>
      </c>
      <c r="M30" s="12">
        <v>9740</v>
      </c>
      <c r="N30" s="12">
        <v>9740</v>
      </c>
      <c r="O30" s="12">
        <v>9763</v>
      </c>
      <c r="P30" s="24">
        <f aca="true" t="shared" si="2" ref="P30:P41">SUM(D30:O30)</f>
        <v>126903</v>
      </c>
    </row>
    <row r="31" spans="1:16" s="7" customFormat="1" ht="24.75" customHeight="1" hidden="1">
      <c r="A31" s="33"/>
      <c r="B31" s="11" t="s">
        <v>18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24">
        <f t="shared" si="2"/>
        <v>0</v>
      </c>
    </row>
    <row r="32" spans="1:16" s="7" customFormat="1" ht="22.5" customHeight="1">
      <c r="A32" s="32">
        <v>852</v>
      </c>
      <c r="B32" s="11" t="s">
        <v>17</v>
      </c>
      <c r="C32" s="12">
        <v>11310148</v>
      </c>
      <c r="D32" s="12">
        <v>1011089</v>
      </c>
      <c r="E32" s="12">
        <v>1011089</v>
      </c>
      <c r="F32" s="12">
        <v>1011089</v>
      </c>
      <c r="G32" s="12">
        <v>1011089</v>
      </c>
      <c r="H32" s="12">
        <v>1013849</v>
      </c>
      <c r="I32" s="12">
        <v>1011089</v>
      </c>
      <c r="J32" s="12">
        <v>1011089</v>
      </c>
      <c r="K32" s="12">
        <v>1011089</v>
      </c>
      <c r="L32" s="12">
        <v>1011089</v>
      </c>
      <c r="M32" s="12">
        <v>1013849</v>
      </c>
      <c r="N32" s="12">
        <v>1011089</v>
      </c>
      <c r="O32" s="12">
        <v>1011177</v>
      </c>
      <c r="P32" s="24">
        <f t="shared" si="2"/>
        <v>12138676</v>
      </c>
    </row>
    <row r="33" spans="1:16" s="7" customFormat="1" ht="0.75" customHeight="1" hidden="1">
      <c r="A33" s="33"/>
      <c r="B33" s="11" t="s">
        <v>18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24">
        <f t="shared" si="2"/>
        <v>0</v>
      </c>
    </row>
    <row r="34" spans="1:16" s="7" customFormat="1" ht="27" customHeight="1">
      <c r="A34" s="32">
        <v>854</v>
      </c>
      <c r="B34" s="11" t="s">
        <v>17</v>
      </c>
      <c r="C34" s="12">
        <v>886944</v>
      </c>
      <c r="D34" s="12">
        <v>78628</v>
      </c>
      <c r="E34" s="12">
        <v>128603</v>
      </c>
      <c r="F34" s="12">
        <v>78603</v>
      </c>
      <c r="G34" s="12">
        <v>78603</v>
      </c>
      <c r="H34" s="12">
        <v>91003</v>
      </c>
      <c r="I34" s="12">
        <v>78603</v>
      </c>
      <c r="J34" s="12">
        <v>78180</v>
      </c>
      <c r="K34" s="12">
        <v>78180</v>
      </c>
      <c r="L34" s="12">
        <v>128603</v>
      </c>
      <c r="M34" s="12">
        <v>78603</v>
      </c>
      <c r="N34" s="12">
        <v>78603</v>
      </c>
      <c r="O34" s="12">
        <v>78606</v>
      </c>
      <c r="P34" s="24">
        <f t="shared" si="2"/>
        <v>1054818</v>
      </c>
    </row>
    <row r="35" spans="1:16" s="7" customFormat="1" ht="24.75" customHeight="1" hidden="1">
      <c r="A35" s="33"/>
      <c r="B35" s="11" t="s">
        <v>18</v>
      </c>
      <c r="C35" s="12">
        <v>230000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/>
      <c r="M35" s="12">
        <v>0</v>
      </c>
      <c r="N35" s="12">
        <v>0</v>
      </c>
      <c r="O35" s="12">
        <v>0</v>
      </c>
      <c r="P35" s="24">
        <f t="shared" si="2"/>
        <v>0</v>
      </c>
    </row>
    <row r="36" spans="1:16" s="7" customFormat="1" ht="24.75" customHeight="1">
      <c r="A36" s="32">
        <v>900</v>
      </c>
      <c r="B36" s="11" t="s">
        <v>17</v>
      </c>
      <c r="C36" s="12">
        <v>1888095</v>
      </c>
      <c r="D36" s="12">
        <v>282116</v>
      </c>
      <c r="E36" s="12">
        <v>157946</v>
      </c>
      <c r="F36" s="12">
        <v>297796</v>
      </c>
      <c r="G36" s="12">
        <v>238316</v>
      </c>
      <c r="H36" s="12">
        <v>338486</v>
      </c>
      <c r="I36" s="12">
        <v>183316</v>
      </c>
      <c r="J36" s="12">
        <v>297486</v>
      </c>
      <c r="K36" s="12">
        <v>173316</v>
      </c>
      <c r="L36" s="12">
        <v>299486</v>
      </c>
      <c r="M36" s="12">
        <v>173321</v>
      </c>
      <c r="N36" s="12">
        <v>283116</v>
      </c>
      <c r="O36" s="12">
        <v>227634</v>
      </c>
      <c r="P36" s="24">
        <f t="shared" si="2"/>
        <v>2952335</v>
      </c>
    </row>
    <row r="37" spans="1:18" s="7" customFormat="1" ht="24.75" customHeight="1" hidden="1">
      <c r="A37" s="33"/>
      <c r="B37" s="11" t="s">
        <v>18</v>
      </c>
      <c r="C37" s="12">
        <f>2832567+20000+378000</f>
        <v>3230567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24">
        <f t="shared" si="2"/>
        <v>0</v>
      </c>
      <c r="R37" s="8"/>
    </row>
    <row r="38" spans="1:16" s="7" customFormat="1" ht="24.75" customHeight="1">
      <c r="A38" s="32">
        <v>921</v>
      </c>
      <c r="B38" s="11" t="s">
        <v>17</v>
      </c>
      <c r="C38" s="12">
        <f>2169980-5000</f>
        <v>2164980</v>
      </c>
      <c r="D38" s="12">
        <v>177084</v>
      </c>
      <c r="E38" s="12">
        <v>177054</v>
      </c>
      <c r="F38" s="12">
        <v>177054</v>
      </c>
      <c r="G38" s="12">
        <v>183554</v>
      </c>
      <c r="H38" s="12">
        <v>271054</v>
      </c>
      <c r="I38" s="12">
        <v>249054</v>
      </c>
      <c r="J38" s="12">
        <v>197054</v>
      </c>
      <c r="K38" s="12">
        <v>207054</v>
      </c>
      <c r="L38" s="12">
        <v>337054</v>
      </c>
      <c r="M38" s="12">
        <v>177054</v>
      </c>
      <c r="N38" s="12">
        <v>177054</v>
      </c>
      <c r="O38" s="12">
        <v>177050</v>
      </c>
      <c r="P38" s="24">
        <f t="shared" si="2"/>
        <v>2507174</v>
      </c>
    </row>
    <row r="39" spans="1:16" s="7" customFormat="1" ht="24.75" customHeight="1" hidden="1">
      <c r="A39" s="33"/>
      <c r="B39" s="11" t="s">
        <v>18</v>
      </c>
      <c r="C39" s="12">
        <v>5000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24">
        <f t="shared" si="2"/>
        <v>0</v>
      </c>
    </row>
    <row r="40" spans="1:16" s="7" customFormat="1" ht="24.75" customHeight="1">
      <c r="A40" s="34">
        <v>926</v>
      </c>
      <c r="B40" s="11" t="s">
        <v>17</v>
      </c>
      <c r="C40" s="14">
        <v>598390</v>
      </c>
      <c r="D40" s="12">
        <v>10020</v>
      </c>
      <c r="E40" s="12">
        <v>30020</v>
      </c>
      <c r="F40" s="12">
        <v>10020</v>
      </c>
      <c r="G40" s="12">
        <v>35020</v>
      </c>
      <c r="H40" s="12">
        <v>33668</v>
      </c>
      <c r="I40" s="12">
        <v>42483</v>
      </c>
      <c r="J40" s="12">
        <v>36320</v>
      </c>
      <c r="K40" s="12">
        <v>21820</v>
      </c>
      <c r="L40" s="12">
        <v>11020</v>
      </c>
      <c r="M40" s="12">
        <v>30020</v>
      </c>
      <c r="N40" s="12">
        <v>30020</v>
      </c>
      <c r="O40" s="12">
        <v>11595</v>
      </c>
      <c r="P40" s="24">
        <f t="shared" si="2"/>
        <v>302026</v>
      </c>
    </row>
    <row r="41" spans="1:16" s="7" customFormat="1" ht="24.75" customHeight="1" hidden="1">
      <c r="A41" s="34"/>
      <c r="B41" s="11" t="s">
        <v>18</v>
      </c>
      <c r="C41" s="14">
        <v>1120000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24">
        <f t="shared" si="2"/>
        <v>0</v>
      </c>
    </row>
    <row r="42" spans="1:16" s="3" customFormat="1" ht="30" customHeight="1">
      <c r="A42" s="35" t="s">
        <v>19</v>
      </c>
      <c r="B42" s="35"/>
      <c r="C42" s="4"/>
      <c r="D42" s="4">
        <f>D40+D38+D36+D34+D32+D30+D28+D26+D24+D22+D20+D18+D16+D14+D12+D10+D8</f>
        <v>4468877</v>
      </c>
      <c r="E42" s="4">
        <f aca="true" t="shared" si="3" ref="E42:P42">E40+E38+E36+E34+E32+E30+E28+E26+E24+E22+E20+E18+E16+E14+E12+E10+E8</f>
        <v>4646392</v>
      </c>
      <c r="F42" s="4">
        <f t="shared" si="3"/>
        <v>5765699</v>
      </c>
      <c r="G42" s="4">
        <f t="shared" si="3"/>
        <v>4499662</v>
      </c>
      <c r="H42" s="4">
        <f t="shared" si="3"/>
        <v>5637960</v>
      </c>
      <c r="I42" s="4">
        <f t="shared" si="3"/>
        <v>4519725</v>
      </c>
      <c r="J42" s="4">
        <f t="shared" si="3"/>
        <v>4546917</v>
      </c>
      <c r="K42" s="4">
        <f t="shared" si="3"/>
        <v>4418247</v>
      </c>
      <c r="L42" s="4">
        <f t="shared" si="3"/>
        <v>5086304</v>
      </c>
      <c r="M42" s="4">
        <f t="shared" si="3"/>
        <v>4426227</v>
      </c>
      <c r="N42" s="4">
        <f t="shared" si="3"/>
        <v>4560462</v>
      </c>
      <c r="O42" s="4">
        <f t="shared" si="3"/>
        <v>4851299</v>
      </c>
      <c r="P42" s="4">
        <f t="shared" si="3"/>
        <v>57427771</v>
      </c>
    </row>
    <row r="43" spans="3:16" ht="12.75">
      <c r="C43" s="2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9"/>
    </row>
    <row r="45" ht="12.75">
      <c r="Q45" s="2"/>
    </row>
    <row r="46" ht="12.75">
      <c r="Q46" s="2"/>
    </row>
    <row r="47" ht="12.75">
      <c r="Q47" s="9"/>
    </row>
    <row r="49" ht="12.75">
      <c r="L49" s="8"/>
    </row>
    <row r="50" ht="12.75">
      <c r="L50" s="8"/>
    </row>
  </sheetData>
  <sheetProtection/>
  <mergeCells count="19">
    <mergeCell ref="A40:A41"/>
    <mergeCell ref="A42:B42"/>
    <mergeCell ref="A30:A31"/>
    <mergeCell ref="A32:A33"/>
    <mergeCell ref="A34:A35"/>
    <mergeCell ref="A36:A37"/>
    <mergeCell ref="A38:A39"/>
    <mergeCell ref="A18:A19"/>
    <mergeCell ref="A20:A21"/>
    <mergeCell ref="A22:A23"/>
    <mergeCell ref="A24:A25"/>
    <mergeCell ref="A26:A27"/>
    <mergeCell ref="A28:A29"/>
    <mergeCell ref="A6:P6"/>
    <mergeCell ref="A8:A9"/>
    <mergeCell ref="A10:A11"/>
    <mergeCell ref="A12:A13"/>
    <mergeCell ref="A14:A15"/>
    <mergeCell ref="A16:A17"/>
  </mergeCells>
  <printOptions/>
  <pageMargins left="0.2755905511811024" right="0.1968503937007874" top="0.984251968503937" bottom="0.984251968503937" header="0.5118110236220472" footer="0.5118110236220472"/>
  <pageSetup horizontalDpi="300" verticalDpi="300" orientation="landscape" paperSize="9" scale="8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</cp:lastModifiedBy>
  <cp:lastPrinted>2011-02-10T13:57:13Z</cp:lastPrinted>
  <dcterms:created xsi:type="dcterms:W3CDTF">1997-02-26T13:46:56Z</dcterms:created>
  <dcterms:modified xsi:type="dcterms:W3CDTF">2011-04-12T15:02:15Z</dcterms:modified>
  <cp:category/>
  <cp:version/>
  <cp:contentType/>
  <cp:contentStatus/>
</cp:coreProperties>
</file>