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 78" sheetId="1" r:id="rId1"/>
  </sheets>
  <definedNames>
    <definedName name="_xlnm.Print_Titles" localSheetId="0">'zał. 1 zarz. 78'!$6:$6</definedName>
  </definedNames>
  <calcPr fullCalcOnLoad="1"/>
</workbook>
</file>

<file path=xl/sharedStrings.xml><?xml version="1.0" encoding="utf-8"?>
<sst xmlns="http://schemas.openxmlformats.org/spreadsheetml/2006/main" count="228" uniqueCount="162">
  <si>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</si>
  <si>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</si>
  <si>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</si>
  <si>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</si>
  <si>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</si>
  <si>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</si>
  <si>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</si>
  <si>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</si>
  <si>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</si>
  <si>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</si>
  <si>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</si>
  <si>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</si>
  <si>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</si>
  <si>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</si>
  <si>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</si>
  <si>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</si>
  <si>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</si>
  <si>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</si>
  <si>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</si>
  <si>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</si>
  <si>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</si>
  <si>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</si>
  <si>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</si>
  <si>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</si>
  <si>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</si>
  <si>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</si>
  <si>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</si>
  <si>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</si>
  <si>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</si>
  <si>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</si>
  <si>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</si>
  <si>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</si>
  <si>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</si>
  <si>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</si>
  <si>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</si>
  <si>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</si>
  <si>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</si>
  <si>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</si>
  <si>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</si>
  <si>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</si>
  <si>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</si>
  <si>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</si>
  <si>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</si>
  <si>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</si>
  <si>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</si>
  <si>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</si>
  <si>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</si>
  <si>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</si>
  <si>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</si>
  <si>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</si>
  <si>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</si>
  <si>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</si>
  <si>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</si>
  <si>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</si>
  <si>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</si>
  <si>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</si>
  <si>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</si>
  <si>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</si>
  <si>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</si>
  <si>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</si>
  <si>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</si>
  <si>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</si>
  <si>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</si>
  <si>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</si>
  <si>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</si>
  <si>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</si>
  <si>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</si>
  <si>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</si>
  <si>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</si>
  <si>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</si>
  <si>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</si>
  <si>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</si>
  <si>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</si>
  <si>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</si>
  <si>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</si>
  <si>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</si>
  <si>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</si>
  <si>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</si>
  <si>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</si>
  <si>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</si>
  <si>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</si>
  <si>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</si>
  <si>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</si>
  <si>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</si>
  <si>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</si>
  <si>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</si>
  <si>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</si>
  <si>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</si>
  <si>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</si>
  <si>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</si>
  <si>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</si>
  <si>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</si>
  <si>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</si>
  <si>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</si>
  <si>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</si>
  <si>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</si>
  <si>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</si>
  <si>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</si>
  <si>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</si>
  <si>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</si>
  <si>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</si>
  <si>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</si>
  <si>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</si>
  <si>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</si>
  <si>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</si>
  <si>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</si>
  <si>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</si>
  <si>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</si>
  <si>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</si>
  <si>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</si>
  <si>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</si>
  <si>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</si>
  <si>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</si>
  <si>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</si>
  <si>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</si>
  <si>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</si>
  <si>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</si>
  <si>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</si>
  <si>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</si>
  <si>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</si>
  <si>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</si>
  <si>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</si>
  <si>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</si>
  <si>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</si>
  <si>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</si>
  <si>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</si>
  <si>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</si>
  <si>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</si>
  <si>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</si>
  <si>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</si>
  <si>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</si>
  <si>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</si>
  <si>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</si>
  <si>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</si>
  <si>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</si>
  <si>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</si>
  <si>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</si>
  <si>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</si>
  <si>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</si>
  <si>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</si>
  <si>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</si>
  <si>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</si>
  <si>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</si>
  <si>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</si>
  <si>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</si>
  <si>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</si>
  <si>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</si>
  <si>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</si>
  <si>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</si>
  <si>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</si>
  <si>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</si>
  <si>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</si>
  <si>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</si>
  <si>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</si>
  <si>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</si>
  <si>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</si>
  <si>
    <t xml:space="preserve">Burmistrza Trzcianki z dnia 26 maja 2010 r. </t>
  </si>
  <si>
    <t>Załącznik nr 1 do Zarządzenia nr 78/10</t>
  </si>
  <si>
    <t>Burmistrza Trzcianki z dnia 17 czerwca 2010 r. zmieniający</t>
  </si>
  <si>
    <t xml:space="preserve">Burmistrza Trzcianki z dnia 17 czerwca 2010 r. </t>
  </si>
  <si>
    <t>Załącznik nr 1 do Zarządzenia nr 80/10</t>
  </si>
  <si>
    <t>Burmistrza Trzcianki z dnia 25 czerwca 2010 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</si>
</sst>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2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zoomScalePageLayoutView="0" workbookViewId="0" topLeftCell="A1">
      <selection activeCell="T22" sqref="T22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4.253906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18" width="14.625" style="5" hidden="1" customWidth="1"/>
    <col min="19" max="21" width="14.625" style="5" customWidth="1"/>
  </cols>
  <sheetData>
    <row r="1" spans="1:21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 t="s">
        <v>157</v>
      </c>
      <c r="R1" s="13"/>
      <c r="S1" s="13" t="s">
        <v>160</v>
      </c>
      <c r="T1" s="13"/>
      <c r="U1" s="13"/>
    </row>
    <row r="2" spans="1:21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 t="s">
        <v>161</v>
      </c>
      <c r="T2" s="13"/>
      <c r="U2" s="13"/>
    </row>
    <row r="3" spans="1:21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 t="s">
        <v>152</v>
      </c>
      <c r="R3" s="13"/>
      <c r="S3" s="13" t="s">
        <v>157</v>
      </c>
      <c r="T3" s="13"/>
      <c r="U3" s="13"/>
    </row>
    <row r="4" spans="1:21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 t="s">
        <v>159</v>
      </c>
      <c r="T4" s="13"/>
      <c r="U4" s="13"/>
    </row>
    <row r="5" spans="1:21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126</v>
      </c>
      <c r="R6" s="28" t="s">
        <v>38</v>
      </c>
      <c r="S6" s="60" t="s">
        <v>126</v>
      </c>
      <c r="T6" s="28" t="s">
        <v>38</v>
      </c>
      <c r="U6" s="60" t="s">
        <v>127</v>
      </c>
    </row>
    <row r="7" spans="1:21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U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  <c r="R7" s="31">
        <f t="shared" si="0"/>
        <v>0</v>
      </c>
      <c r="S7" s="31">
        <f t="shared" si="0"/>
        <v>911597</v>
      </c>
      <c r="T7" s="31">
        <f t="shared" si="0"/>
        <v>0</v>
      </c>
      <c r="U7" s="31">
        <f t="shared" si="0"/>
        <v>911597</v>
      </c>
    </row>
    <row r="8" spans="1:21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 aca="true" t="shared" si="2" ref="O8:U8">SUM(O9:O11)</f>
        <v>639800</v>
      </c>
      <c r="P8" s="35">
        <f t="shared" si="2"/>
        <v>271797</v>
      </c>
      <c r="Q8" s="35">
        <f t="shared" si="2"/>
        <v>911597</v>
      </c>
      <c r="R8" s="35">
        <f t="shared" si="2"/>
        <v>0</v>
      </c>
      <c r="S8" s="35">
        <f t="shared" si="2"/>
        <v>911597</v>
      </c>
      <c r="T8" s="35">
        <f t="shared" si="2"/>
        <v>0</v>
      </c>
      <c r="U8" s="35">
        <f t="shared" si="2"/>
        <v>911597</v>
      </c>
    </row>
    <row r="9" spans="1:21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  <c r="R9" s="35"/>
      <c r="S9" s="35">
        <f>SUM(Q9:R9)</f>
        <v>119800</v>
      </c>
      <c r="T9" s="35"/>
      <c r="U9" s="35">
        <f>SUM(S9:T9)</f>
        <v>119800</v>
      </c>
    </row>
    <row r="10" spans="1:21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  <c r="R10" s="35"/>
      <c r="S10" s="35">
        <f>SUM(Q10:R10)</f>
        <v>520000</v>
      </c>
      <c r="T10" s="35"/>
      <c r="U10" s="35">
        <f>SUM(S10:T10)</f>
        <v>520000</v>
      </c>
    </row>
    <row r="11" spans="1:21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  <c r="R11" s="35"/>
      <c r="S11" s="35">
        <f>SUM(Q11:R11)</f>
        <v>271797</v>
      </c>
      <c r="T11" s="35"/>
      <c r="U11" s="35">
        <f>SUM(S11:T11)</f>
        <v>271797</v>
      </c>
    </row>
    <row r="12" spans="1:21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3" ref="E12:R12">SUM(E13,)</f>
        <v>4836700</v>
      </c>
      <c r="F12" s="40">
        <f t="shared" si="3"/>
        <v>0</v>
      </c>
      <c r="G12" s="40">
        <f t="shared" si="3"/>
        <v>4836700</v>
      </c>
      <c r="H12" s="40">
        <f t="shared" si="3"/>
        <v>0</v>
      </c>
      <c r="I12" s="40">
        <f t="shared" si="3"/>
        <v>4836700</v>
      </c>
      <c r="J12" s="40">
        <f t="shared" si="3"/>
        <v>30000</v>
      </c>
      <c r="K12" s="40">
        <f t="shared" si="3"/>
        <v>4866700</v>
      </c>
      <c r="L12" s="40">
        <f t="shared" si="3"/>
        <v>131000</v>
      </c>
      <c r="M12" s="40">
        <f t="shared" si="3"/>
        <v>4997700</v>
      </c>
      <c r="N12" s="40">
        <f t="shared" si="3"/>
        <v>0</v>
      </c>
      <c r="O12" s="40">
        <f t="shared" si="3"/>
        <v>4997700</v>
      </c>
      <c r="P12" s="40">
        <f t="shared" si="3"/>
        <v>0</v>
      </c>
      <c r="Q12" s="40">
        <f t="shared" si="3"/>
        <v>4997700</v>
      </c>
      <c r="R12" s="40">
        <f t="shared" si="3"/>
        <v>0</v>
      </c>
      <c r="S12" s="40">
        <f>SUM(S13,S20)</f>
        <v>4997700</v>
      </c>
      <c r="T12" s="40">
        <f>SUM(T13,T20)</f>
        <v>58000</v>
      </c>
      <c r="U12" s="40">
        <f>SUM(U13,U20)</f>
        <v>5055700</v>
      </c>
    </row>
    <row r="13" spans="1:21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4" ref="I13:O13">SUM(I14:I19)</f>
        <v>4836700</v>
      </c>
      <c r="J13" s="15">
        <f t="shared" si="4"/>
        <v>30000</v>
      </c>
      <c r="K13" s="15">
        <f t="shared" si="4"/>
        <v>4866700</v>
      </c>
      <c r="L13" s="15">
        <f t="shared" si="4"/>
        <v>131000</v>
      </c>
      <c r="M13" s="15">
        <f t="shared" si="4"/>
        <v>4997700</v>
      </c>
      <c r="N13" s="15">
        <f t="shared" si="4"/>
        <v>0</v>
      </c>
      <c r="O13" s="15">
        <f t="shared" si="4"/>
        <v>4997700</v>
      </c>
      <c r="P13" s="15">
        <f aca="true" t="shared" si="5" ref="P13:U13">SUM(P14:P19)</f>
        <v>0</v>
      </c>
      <c r="Q13" s="15">
        <f t="shared" si="5"/>
        <v>4997700</v>
      </c>
      <c r="R13" s="15">
        <f t="shared" si="5"/>
        <v>0</v>
      </c>
      <c r="S13" s="15">
        <f t="shared" si="5"/>
        <v>4997700</v>
      </c>
      <c r="T13" s="15">
        <f t="shared" si="5"/>
        <v>41800</v>
      </c>
      <c r="U13" s="15">
        <f t="shared" si="5"/>
        <v>5039500</v>
      </c>
    </row>
    <row r="14" spans="1:21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6" ref="K14:K19">SUM(I14:J14)</f>
        <v>120000</v>
      </c>
      <c r="L14" s="15"/>
      <c r="M14" s="15">
        <f aca="true" t="shared" si="7" ref="M14:M19">SUM(K14:L14)</f>
        <v>120000</v>
      </c>
      <c r="N14" s="15"/>
      <c r="O14" s="15">
        <f aca="true" t="shared" si="8" ref="O14:O19">SUM(M14:N14)</f>
        <v>120000</v>
      </c>
      <c r="P14" s="15"/>
      <c r="Q14" s="15">
        <f aca="true" t="shared" si="9" ref="Q14:Q19">SUM(O14:P14)</f>
        <v>120000</v>
      </c>
      <c r="R14" s="15"/>
      <c r="S14" s="15">
        <f aca="true" t="shared" si="10" ref="S14:S19">SUM(Q14:R14)</f>
        <v>120000</v>
      </c>
      <c r="T14" s="15"/>
      <c r="U14" s="15">
        <f aca="true" t="shared" si="11" ref="U14:U19">SUM(S14:T14)</f>
        <v>120000</v>
      </c>
    </row>
    <row r="15" spans="1:21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6"/>
        <v>1960000</v>
      </c>
      <c r="L15" s="15"/>
      <c r="M15" s="15">
        <f t="shared" si="7"/>
        <v>1960000</v>
      </c>
      <c r="N15" s="15"/>
      <c r="O15" s="15">
        <f t="shared" si="8"/>
        <v>1960000</v>
      </c>
      <c r="P15" s="15"/>
      <c r="Q15" s="15">
        <f t="shared" si="9"/>
        <v>1960000</v>
      </c>
      <c r="R15" s="15"/>
      <c r="S15" s="15">
        <f t="shared" si="10"/>
        <v>1960000</v>
      </c>
      <c r="T15" s="15"/>
      <c r="U15" s="15">
        <f t="shared" si="11"/>
        <v>1960000</v>
      </c>
    </row>
    <row r="16" spans="1:21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6"/>
        <v>30000</v>
      </c>
      <c r="L16" s="15">
        <v>131000</v>
      </c>
      <c r="M16" s="15">
        <f t="shared" si="7"/>
        <v>161000</v>
      </c>
      <c r="N16" s="15"/>
      <c r="O16" s="15">
        <f t="shared" si="8"/>
        <v>161000</v>
      </c>
      <c r="P16" s="15"/>
      <c r="Q16" s="15">
        <f t="shared" si="9"/>
        <v>161000</v>
      </c>
      <c r="R16" s="15"/>
      <c r="S16" s="15">
        <f t="shared" si="10"/>
        <v>161000</v>
      </c>
      <c r="T16" s="15"/>
      <c r="U16" s="15">
        <f t="shared" si="11"/>
        <v>161000</v>
      </c>
    </row>
    <row r="17" spans="1:21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6"/>
        <v>2716700</v>
      </c>
      <c r="L17" s="15"/>
      <c r="M17" s="15">
        <f t="shared" si="7"/>
        <v>2716700</v>
      </c>
      <c r="N17" s="15"/>
      <c r="O17" s="15">
        <f t="shared" si="8"/>
        <v>2716700</v>
      </c>
      <c r="P17" s="15"/>
      <c r="Q17" s="15">
        <f t="shared" si="9"/>
        <v>2716700</v>
      </c>
      <c r="R17" s="15"/>
      <c r="S17" s="15">
        <f t="shared" si="10"/>
        <v>2716700</v>
      </c>
      <c r="T17" s="15">
        <v>41800</v>
      </c>
      <c r="U17" s="15">
        <f t="shared" si="11"/>
        <v>2758500</v>
      </c>
    </row>
    <row r="18" spans="1:21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6"/>
        <v>10000</v>
      </c>
      <c r="L18" s="15"/>
      <c r="M18" s="15">
        <f t="shared" si="7"/>
        <v>10000</v>
      </c>
      <c r="N18" s="15"/>
      <c r="O18" s="15">
        <f t="shared" si="8"/>
        <v>10000</v>
      </c>
      <c r="P18" s="15"/>
      <c r="Q18" s="15">
        <f t="shared" si="9"/>
        <v>10000</v>
      </c>
      <c r="R18" s="15"/>
      <c r="S18" s="15">
        <f t="shared" si="10"/>
        <v>10000</v>
      </c>
      <c r="T18" s="15"/>
      <c r="U18" s="15">
        <f t="shared" si="11"/>
        <v>10000</v>
      </c>
    </row>
    <row r="19" spans="1:21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6"/>
        <v>30000</v>
      </c>
      <c r="L19" s="15"/>
      <c r="M19" s="15">
        <f t="shared" si="7"/>
        <v>30000</v>
      </c>
      <c r="N19" s="15"/>
      <c r="O19" s="15">
        <f t="shared" si="8"/>
        <v>30000</v>
      </c>
      <c r="P19" s="15"/>
      <c r="Q19" s="15">
        <f t="shared" si="9"/>
        <v>30000</v>
      </c>
      <c r="R19" s="15"/>
      <c r="S19" s="15">
        <f t="shared" si="10"/>
        <v>30000</v>
      </c>
      <c r="T19" s="15"/>
      <c r="U19" s="15">
        <f t="shared" si="11"/>
        <v>30000</v>
      </c>
    </row>
    <row r="20" spans="1:21" s="4" customFormat="1" ht="19.5" customHeight="1">
      <c r="A20" s="16"/>
      <c r="B20" s="11">
        <v>70095</v>
      </c>
      <c r="C20" s="42"/>
      <c r="D20" s="17" t="s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>SUM(S21)</f>
        <v>0</v>
      </c>
      <c r="T20" s="15">
        <f>SUM(T21)</f>
        <v>16200</v>
      </c>
      <c r="U20" s="15">
        <f>SUM(U21)</f>
        <v>16200</v>
      </c>
    </row>
    <row r="21" spans="1:21" s="4" customFormat="1" ht="20.25" customHeight="1">
      <c r="A21" s="16"/>
      <c r="B21" s="11"/>
      <c r="C21" s="42" t="s">
        <v>57</v>
      </c>
      <c r="D21" s="17" t="s">
        <v>58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0</v>
      </c>
      <c r="T21" s="15">
        <v>16200</v>
      </c>
      <c r="U21" s="15">
        <f>SUM(S21:T21)</f>
        <v>16200</v>
      </c>
    </row>
    <row r="22" spans="1:21" s="1" customFormat="1" ht="18.75" customHeight="1">
      <c r="A22" s="36" t="s">
        <v>10</v>
      </c>
      <c r="B22" s="37"/>
      <c r="C22" s="38"/>
      <c r="D22" s="39" t="s">
        <v>55</v>
      </c>
      <c r="E22" s="40">
        <f aca="true" t="shared" si="12" ref="E22:Q22">SUM(E23,E25)</f>
        <v>168600</v>
      </c>
      <c r="F22" s="40">
        <f t="shared" si="12"/>
        <v>0</v>
      </c>
      <c r="G22" s="40">
        <f t="shared" si="12"/>
        <v>168600</v>
      </c>
      <c r="H22" s="40">
        <f t="shared" si="12"/>
        <v>0</v>
      </c>
      <c r="I22" s="40">
        <f t="shared" si="12"/>
        <v>168600</v>
      </c>
      <c r="J22" s="40">
        <f t="shared" si="12"/>
        <v>0</v>
      </c>
      <c r="K22" s="40">
        <f t="shared" si="12"/>
        <v>168600</v>
      </c>
      <c r="L22" s="40">
        <f t="shared" si="12"/>
        <v>0</v>
      </c>
      <c r="M22" s="40">
        <f t="shared" si="12"/>
        <v>168600</v>
      </c>
      <c r="N22" s="40">
        <f t="shared" si="12"/>
        <v>0</v>
      </c>
      <c r="O22" s="40">
        <f t="shared" si="12"/>
        <v>168600</v>
      </c>
      <c r="P22" s="40">
        <f t="shared" si="12"/>
        <v>0</v>
      </c>
      <c r="Q22" s="40">
        <f t="shared" si="12"/>
        <v>168600</v>
      </c>
      <c r="R22" s="40">
        <f>SUM(R23,R25)</f>
        <v>0</v>
      </c>
      <c r="S22" s="40">
        <f>SUM(S23,S25)</f>
        <v>168600</v>
      </c>
      <c r="T22" s="40">
        <f>SUM(T23,T25)</f>
        <v>0</v>
      </c>
      <c r="U22" s="40">
        <f>SUM(U23,U25)</f>
        <v>168600</v>
      </c>
    </row>
    <row r="23" spans="1:21" s="4" customFormat="1" ht="18" customHeight="1">
      <c r="A23" s="16"/>
      <c r="B23" s="41">
        <v>75011</v>
      </c>
      <c r="C23" s="33"/>
      <c r="D23" s="17" t="s">
        <v>11</v>
      </c>
      <c r="E23" s="15">
        <f aca="true" t="shared" si="13" ref="E23:U23">SUM(E24:E24)</f>
        <v>156600</v>
      </c>
      <c r="F23" s="15">
        <f t="shared" si="13"/>
        <v>0</v>
      </c>
      <c r="G23" s="15">
        <f t="shared" si="13"/>
        <v>156600</v>
      </c>
      <c r="H23" s="15">
        <f t="shared" si="13"/>
        <v>0</v>
      </c>
      <c r="I23" s="15">
        <f t="shared" si="13"/>
        <v>156600</v>
      </c>
      <c r="J23" s="15">
        <f t="shared" si="13"/>
        <v>0</v>
      </c>
      <c r="K23" s="15">
        <f t="shared" si="13"/>
        <v>156600</v>
      </c>
      <c r="L23" s="15">
        <f t="shared" si="13"/>
        <v>0</v>
      </c>
      <c r="M23" s="15">
        <f t="shared" si="13"/>
        <v>156600</v>
      </c>
      <c r="N23" s="15">
        <f t="shared" si="13"/>
        <v>0</v>
      </c>
      <c r="O23" s="15">
        <f t="shared" si="13"/>
        <v>156600</v>
      </c>
      <c r="P23" s="15">
        <f t="shared" si="13"/>
        <v>0</v>
      </c>
      <c r="Q23" s="15">
        <f t="shared" si="13"/>
        <v>156600</v>
      </c>
      <c r="R23" s="15">
        <f t="shared" si="13"/>
        <v>0</v>
      </c>
      <c r="S23" s="15">
        <f t="shared" si="13"/>
        <v>156600</v>
      </c>
      <c r="T23" s="15">
        <f t="shared" si="13"/>
        <v>0</v>
      </c>
      <c r="U23" s="15">
        <f t="shared" si="13"/>
        <v>156600</v>
      </c>
    </row>
    <row r="24" spans="1:21" s="4" customFormat="1" ht="56.25">
      <c r="A24" s="16"/>
      <c r="B24" s="11"/>
      <c r="C24" s="42">
        <v>2010</v>
      </c>
      <c r="D24" s="17" t="s">
        <v>56</v>
      </c>
      <c r="E24" s="35">
        <v>156600</v>
      </c>
      <c r="F24" s="35"/>
      <c r="G24" s="35">
        <f>SUM(E24:F24)</f>
        <v>156600</v>
      </c>
      <c r="H24" s="35"/>
      <c r="I24" s="35">
        <f>SUM(G24:H24)</f>
        <v>156600</v>
      </c>
      <c r="J24" s="35"/>
      <c r="K24" s="35">
        <f>SUM(I24:J24)</f>
        <v>156600</v>
      </c>
      <c r="L24" s="35"/>
      <c r="M24" s="35">
        <f>SUM(K24:L24)</f>
        <v>156600</v>
      </c>
      <c r="N24" s="35"/>
      <c r="O24" s="35">
        <f>SUM(M24:N24)</f>
        <v>156600</v>
      </c>
      <c r="P24" s="35"/>
      <c r="Q24" s="35">
        <f>SUM(O24:P24)</f>
        <v>156600</v>
      </c>
      <c r="R24" s="35"/>
      <c r="S24" s="35">
        <f>SUM(Q24:R24)</f>
        <v>156600</v>
      </c>
      <c r="T24" s="35"/>
      <c r="U24" s="35">
        <f>SUM(S24:T24)</f>
        <v>156600</v>
      </c>
    </row>
    <row r="25" spans="1:21" s="4" customFormat="1" ht="24" customHeight="1">
      <c r="A25" s="16"/>
      <c r="B25" s="11">
        <v>75023</v>
      </c>
      <c r="C25" s="42"/>
      <c r="D25" s="10" t="s">
        <v>12</v>
      </c>
      <c r="E25" s="15">
        <f aca="true" t="shared" si="14" ref="E25:U25">SUM(E26)</f>
        <v>12000</v>
      </c>
      <c r="F25" s="15">
        <f t="shared" si="14"/>
        <v>0</v>
      </c>
      <c r="G25" s="15">
        <f t="shared" si="14"/>
        <v>12000</v>
      </c>
      <c r="H25" s="15">
        <f t="shared" si="14"/>
        <v>0</v>
      </c>
      <c r="I25" s="15">
        <f t="shared" si="14"/>
        <v>12000</v>
      </c>
      <c r="J25" s="15">
        <f t="shared" si="14"/>
        <v>0</v>
      </c>
      <c r="K25" s="15">
        <f t="shared" si="14"/>
        <v>12000</v>
      </c>
      <c r="L25" s="15">
        <f t="shared" si="14"/>
        <v>0</v>
      </c>
      <c r="M25" s="15">
        <f t="shared" si="14"/>
        <v>12000</v>
      </c>
      <c r="N25" s="15">
        <f t="shared" si="14"/>
        <v>0</v>
      </c>
      <c r="O25" s="15">
        <f t="shared" si="14"/>
        <v>12000</v>
      </c>
      <c r="P25" s="15">
        <f t="shared" si="14"/>
        <v>0</v>
      </c>
      <c r="Q25" s="15">
        <f t="shared" si="14"/>
        <v>12000</v>
      </c>
      <c r="R25" s="15">
        <f t="shared" si="14"/>
        <v>0</v>
      </c>
      <c r="S25" s="15">
        <f t="shared" si="14"/>
        <v>12000</v>
      </c>
      <c r="T25" s="15">
        <f t="shared" si="14"/>
        <v>0</v>
      </c>
      <c r="U25" s="15">
        <f t="shared" si="14"/>
        <v>12000</v>
      </c>
    </row>
    <row r="26" spans="1:21" s="4" customFormat="1" ht="21.75" customHeight="1">
      <c r="A26" s="16"/>
      <c r="B26" s="11"/>
      <c r="C26" s="42" t="s">
        <v>57</v>
      </c>
      <c r="D26" s="17" t="s">
        <v>58</v>
      </c>
      <c r="E26" s="15">
        <v>12000</v>
      </c>
      <c r="F26" s="15"/>
      <c r="G26" s="15">
        <f>SUM(E26:F26)</f>
        <v>12000</v>
      </c>
      <c r="H26" s="15"/>
      <c r="I26" s="15">
        <f>SUM(G26:H26)</f>
        <v>12000</v>
      </c>
      <c r="J26" s="15"/>
      <c r="K26" s="15">
        <f>SUM(I26:J26)</f>
        <v>12000</v>
      </c>
      <c r="L26" s="15"/>
      <c r="M26" s="15">
        <f>SUM(K26:L26)</f>
        <v>12000</v>
      </c>
      <c r="N26" s="15"/>
      <c r="O26" s="15">
        <f>SUM(M26:N26)</f>
        <v>12000</v>
      </c>
      <c r="P26" s="15"/>
      <c r="Q26" s="15">
        <f>SUM(O26:P26)</f>
        <v>12000</v>
      </c>
      <c r="R26" s="15"/>
      <c r="S26" s="15">
        <f>SUM(Q26:R26)</f>
        <v>12000</v>
      </c>
      <c r="T26" s="15"/>
      <c r="U26" s="15">
        <f>SUM(S26:T26)</f>
        <v>12000</v>
      </c>
    </row>
    <row r="27" spans="1:21" s="1" customFormat="1" ht="36">
      <c r="A27" s="36">
        <v>751</v>
      </c>
      <c r="B27" s="26"/>
      <c r="C27" s="27"/>
      <c r="D27" s="39" t="s">
        <v>59</v>
      </c>
      <c r="E27" s="40">
        <f aca="true" t="shared" si="15" ref="E27:T28">SUM(E28)</f>
        <v>3952</v>
      </c>
      <c r="F27" s="40">
        <f t="shared" si="15"/>
        <v>0</v>
      </c>
      <c r="G27" s="40">
        <f t="shared" si="15"/>
        <v>3952</v>
      </c>
      <c r="H27" s="40">
        <f t="shared" si="15"/>
        <v>0</v>
      </c>
      <c r="I27" s="40">
        <f t="shared" si="15"/>
        <v>3952</v>
      </c>
      <c r="J27" s="40">
        <f t="shared" si="15"/>
        <v>0</v>
      </c>
      <c r="K27" s="40">
        <f t="shared" si="15"/>
        <v>3952</v>
      </c>
      <c r="L27" s="40">
        <f t="shared" si="15"/>
        <v>0</v>
      </c>
      <c r="M27" s="40">
        <f t="shared" si="15"/>
        <v>3952</v>
      </c>
      <c r="N27" s="40">
        <f t="shared" si="15"/>
        <v>0</v>
      </c>
      <c r="O27" s="40">
        <f aca="true" t="shared" si="16" ref="O27:U27">SUM(O28,O30)</f>
        <v>3952</v>
      </c>
      <c r="P27" s="40">
        <f t="shared" si="16"/>
        <v>20663</v>
      </c>
      <c r="Q27" s="40">
        <f t="shared" si="16"/>
        <v>24615</v>
      </c>
      <c r="R27" s="40">
        <f t="shared" si="16"/>
        <v>21375</v>
      </c>
      <c r="S27" s="40">
        <f t="shared" si="16"/>
        <v>45990</v>
      </c>
      <c r="T27" s="40">
        <f t="shared" si="16"/>
        <v>11000</v>
      </c>
      <c r="U27" s="40">
        <f t="shared" si="16"/>
        <v>56990</v>
      </c>
    </row>
    <row r="28" spans="1:21" s="4" customFormat="1" ht="22.5">
      <c r="A28" s="18"/>
      <c r="B28" s="41">
        <v>75101</v>
      </c>
      <c r="C28" s="33"/>
      <c r="D28" s="17" t="s">
        <v>13</v>
      </c>
      <c r="E28" s="15">
        <f t="shared" si="15"/>
        <v>3952</v>
      </c>
      <c r="F28" s="15">
        <f t="shared" si="15"/>
        <v>0</v>
      </c>
      <c r="G28" s="15">
        <f t="shared" si="15"/>
        <v>3952</v>
      </c>
      <c r="H28" s="15">
        <f t="shared" si="15"/>
        <v>0</v>
      </c>
      <c r="I28" s="15">
        <f t="shared" si="15"/>
        <v>3952</v>
      </c>
      <c r="J28" s="15">
        <f t="shared" si="15"/>
        <v>0</v>
      </c>
      <c r="K28" s="15">
        <f t="shared" si="15"/>
        <v>3952</v>
      </c>
      <c r="L28" s="15">
        <f t="shared" si="15"/>
        <v>0</v>
      </c>
      <c r="M28" s="15">
        <f t="shared" si="15"/>
        <v>3952</v>
      </c>
      <c r="N28" s="15">
        <f t="shared" si="15"/>
        <v>0</v>
      </c>
      <c r="O28" s="15">
        <f t="shared" si="15"/>
        <v>3952</v>
      </c>
      <c r="P28" s="15">
        <f t="shared" si="15"/>
        <v>0</v>
      </c>
      <c r="Q28" s="15">
        <f t="shared" si="15"/>
        <v>3952</v>
      </c>
      <c r="R28" s="15">
        <f t="shared" si="15"/>
        <v>0</v>
      </c>
      <c r="S28" s="15">
        <f t="shared" si="15"/>
        <v>3952</v>
      </c>
      <c r="T28" s="15">
        <f t="shared" si="15"/>
        <v>0</v>
      </c>
      <c r="U28" s="15">
        <f>SUM(U29)</f>
        <v>3952</v>
      </c>
    </row>
    <row r="29" spans="1:21" s="4" customFormat="1" ht="56.25">
      <c r="A29" s="18"/>
      <c r="B29" s="41"/>
      <c r="C29" s="33">
        <v>2010</v>
      </c>
      <c r="D29" s="17" t="s">
        <v>56</v>
      </c>
      <c r="E29" s="15">
        <v>3952</v>
      </c>
      <c r="F29" s="15"/>
      <c r="G29" s="15">
        <f>SUM(E29:F29)</f>
        <v>3952</v>
      </c>
      <c r="H29" s="15"/>
      <c r="I29" s="15">
        <f>SUM(G29:H29)</f>
        <v>3952</v>
      </c>
      <c r="J29" s="15"/>
      <c r="K29" s="15">
        <f>SUM(I29:J29)</f>
        <v>3952</v>
      </c>
      <c r="L29" s="15"/>
      <c r="M29" s="15">
        <f>SUM(K29:L29)</f>
        <v>3952</v>
      </c>
      <c r="N29" s="15"/>
      <c r="O29" s="15">
        <f>SUM(M29:N29)</f>
        <v>3952</v>
      </c>
      <c r="P29" s="15"/>
      <c r="Q29" s="15">
        <f>SUM(O29:P29)</f>
        <v>3952</v>
      </c>
      <c r="R29" s="15"/>
      <c r="S29" s="15">
        <f>SUM(Q29:R29)</f>
        <v>3952</v>
      </c>
      <c r="T29" s="15"/>
      <c r="U29" s="15">
        <f>SUM(S29:T29)</f>
        <v>3952</v>
      </c>
    </row>
    <row r="30" spans="1:21" s="4" customFormat="1" ht="24.75" customHeight="1">
      <c r="A30" s="18"/>
      <c r="B30" s="41">
        <v>75107</v>
      </c>
      <c r="C30" s="33"/>
      <c r="D30" s="17" t="s">
        <v>154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aca="true" t="shared" si="17" ref="O30:U30">SUM(O31)</f>
        <v>0</v>
      </c>
      <c r="P30" s="15">
        <f t="shared" si="17"/>
        <v>20663</v>
      </c>
      <c r="Q30" s="15">
        <f t="shared" si="17"/>
        <v>20663</v>
      </c>
      <c r="R30" s="15">
        <f t="shared" si="17"/>
        <v>21375</v>
      </c>
      <c r="S30" s="15">
        <f t="shared" si="17"/>
        <v>42038</v>
      </c>
      <c r="T30" s="15">
        <f t="shared" si="17"/>
        <v>11000</v>
      </c>
      <c r="U30" s="15">
        <f t="shared" si="17"/>
        <v>53038</v>
      </c>
    </row>
    <row r="31" spans="1:21" s="4" customFormat="1" ht="56.25">
      <c r="A31" s="18"/>
      <c r="B31" s="41"/>
      <c r="C31" s="33">
        <v>2010</v>
      </c>
      <c r="D31" s="17" t="s">
        <v>56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5">
        <v>20663</v>
      </c>
      <c r="Q31" s="15">
        <f>SUM(O31:P31)</f>
        <v>20663</v>
      </c>
      <c r="R31" s="15">
        <v>21375</v>
      </c>
      <c r="S31" s="15">
        <f>SUM(Q31:R31)</f>
        <v>42038</v>
      </c>
      <c r="T31" s="15">
        <v>11000</v>
      </c>
      <c r="U31" s="15">
        <f>SUM(S31:T31)</f>
        <v>53038</v>
      </c>
    </row>
    <row r="32" spans="1:21" s="1" customFormat="1" ht="30" customHeight="1">
      <c r="A32" s="36" t="s">
        <v>14</v>
      </c>
      <c r="B32" s="37"/>
      <c r="C32" s="38"/>
      <c r="D32" s="39" t="s">
        <v>15</v>
      </c>
      <c r="E32" s="40">
        <f aca="true" t="shared" si="18" ref="E32:U32">SUM(E33)</f>
        <v>5500</v>
      </c>
      <c r="F32" s="40">
        <f t="shared" si="18"/>
        <v>0</v>
      </c>
      <c r="G32" s="40">
        <f t="shared" si="18"/>
        <v>5500</v>
      </c>
      <c r="H32" s="40">
        <f t="shared" si="18"/>
        <v>0</v>
      </c>
      <c r="I32" s="40">
        <f t="shared" si="18"/>
        <v>5500</v>
      </c>
      <c r="J32" s="40">
        <f t="shared" si="18"/>
        <v>0</v>
      </c>
      <c r="K32" s="40">
        <f t="shared" si="18"/>
        <v>5500</v>
      </c>
      <c r="L32" s="40">
        <f t="shared" si="18"/>
        <v>0</v>
      </c>
      <c r="M32" s="40">
        <f t="shared" si="18"/>
        <v>5500</v>
      </c>
      <c r="N32" s="40">
        <f t="shared" si="18"/>
        <v>0</v>
      </c>
      <c r="O32" s="40">
        <f t="shared" si="18"/>
        <v>5500</v>
      </c>
      <c r="P32" s="40">
        <f t="shared" si="18"/>
        <v>0</v>
      </c>
      <c r="Q32" s="40">
        <f t="shared" si="18"/>
        <v>5500</v>
      </c>
      <c r="R32" s="40">
        <f t="shared" si="18"/>
        <v>0</v>
      </c>
      <c r="S32" s="40">
        <f t="shared" si="18"/>
        <v>5500</v>
      </c>
      <c r="T32" s="40">
        <f t="shared" si="18"/>
        <v>0</v>
      </c>
      <c r="U32" s="40">
        <f t="shared" si="18"/>
        <v>5500</v>
      </c>
    </row>
    <row r="33" spans="1:21" s="4" customFormat="1" ht="19.5" customHeight="1">
      <c r="A33" s="18"/>
      <c r="B33" s="41" t="s">
        <v>60</v>
      </c>
      <c r="C33" s="33"/>
      <c r="D33" s="17" t="s">
        <v>16</v>
      </c>
      <c r="E33" s="15">
        <f aca="true" t="shared" si="19" ref="E33:Q33">SUM(E34:E35)</f>
        <v>5500</v>
      </c>
      <c r="F33" s="15">
        <f t="shared" si="19"/>
        <v>0</v>
      </c>
      <c r="G33" s="15">
        <f t="shared" si="19"/>
        <v>5500</v>
      </c>
      <c r="H33" s="15">
        <f t="shared" si="19"/>
        <v>0</v>
      </c>
      <c r="I33" s="15">
        <f t="shared" si="19"/>
        <v>5500</v>
      </c>
      <c r="J33" s="15">
        <f t="shared" si="19"/>
        <v>0</v>
      </c>
      <c r="K33" s="15">
        <f t="shared" si="19"/>
        <v>5500</v>
      </c>
      <c r="L33" s="15">
        <f t="shared" si="19"/>
        <v>0</v>
      </c>
      <c r="M33" s="15">
        <f t="shared" si="19"/>
        <v>5500</v>
      </c>
      <c r="N33" s="15">
        <f t="shared" si="19"/>
        <v>0</v>
      </c>
      <c r="O33" s="15">
        <f t="shared" si="19"/>
        <v>5500</v>
      </c>
      <c r="P33" s="15">
        <f t="shared" si="19"/>
        <v>0</v>
      </c>
      <c r="Q33" s="15">
        <f t="shared" si="19"/>
        <v>5500</v>
      </c>
      <c r="R33" s="15">
        <f>SUM(R34:R35)</f>
        <v>0</v>
      </c>
      <c r="S33" s="15">
        <f>SUM(S34:S35)</f>
        <v>5500</v>
      </c>
      <c r="T33" s="15">
        <f>SUM(T34:T35)</f>
        <v>0</v>
      </c>
      <c r="U33" s="15">
        <f>SUM(U34:U35)</f>
        <v>5500</v>
      </c>
    </row>
    <row r="34" spans="1:21" s="4" customFormat="1" ht="21.75" customHeight="1">
      <c r="A34" s="18"/>
      <c r="B34" s="11"/>
      <c r="C34" s="42" t="s">
        <v>61</v>
      </c>
      <c r="D34" s="17" t="s">
        <v>62</v>
      </c>
      <c r="E34" s="15">
        <v>5000</v>
      </c>
      <c r="F34" s="15"/>
      <c r="G34" s="15">
        <f>SUM(E34:F34)</f>
        <v>5000</v>
      </c>
      <c r="H34" s="15"/>
      <c r="I34" s="15">
        <f>SUM(G34:H34)</f>
        <v>5000</v>
      </c>
      <c r="J34" s="15"/>
      <c r="K34" s="15">
        <f>SUM(I34:J34)</f>
        <v>5000</v>
      </c>
      <c r="L34" s="15"/>
      <c r="M34" s="15">
        <f>SUM(K34:L34)</f>
        <v>5000</v>
      </c>
      <c r="N34" s="15"/>
      <c r="O34" s="15">
        <f>SUM(M34:N34)</f>
        <v>5000</v>
      </c>
      <c r="P34" s="15"/>
      <c r="Q34" s="15">
        <f>SUM(O34:P34)</f>
        <v>5000</v>
      </c>
      <c r="R34" s="15"/>
      <c r="S34" s="15">
        <f>SUM(Q34:R34)</f>
        <v>5000</v>
      </c>
      <c r="T34" s="15"/>
      <c r="U34" s="15">
        <f>SUM(S34:T34)</f>
        <v>5000</v>
      </c>
    </row>
    <row r="35" spans="1:21" s="4" customFormat="1" ht="18.75" customHeight="1">
      <c r="A35" s="18"/>
      <c r="B35" s="11"/>
      <c r="C35" s="42" t="s">
        <v>53</v>
      </c>
      <c r="D35" s="17" t="s">
        <v>54</v>
      </c>
      <c r="E35" s="15">
        <v>500</v>
      </c>
      <c r="F35" s="15"/>
      <c r="G35" s="15">
        <f>SUM(E35:F35)</f>
        <v>500</v>
      </c>
      <c r="H35" s="15"/>
      <c r="I35" s="15">
        <f>SUM(G35:H35)</f>
        <v>500</v>
      </c>
      <c r="J35" s="15"/>
      <c r="K35" s="15">
        <f>SUM(I35:J35)</f>
        <v>500</v>
      </c>
      <c r="L35" s="15"/>
      <c r="M35" s="15">
        <f>SUM(K35:L35)</f>
        <v>500</v>
      </c>
      <c r="N35" s="15"/>
      <c r="O35" s="15">
        <f>SUM(M35:N35)</f>
        <v>500</v>
      </c>
      <c r="P35" s="15"/>
      <c r="Q35" s="15">
        <f>SUM(O35:P35)</f>
        <v>500</v>
      </c>
      <c r="R35" s="15"/>
      <c r="S35" s="15">
        <f>SUM(Q35:R35)</f>
        <v>500</v>
      </c>
      <c r="T35" s="15"/>
      <c r="U35" s="15">
        <f>SUM(S35:T35)</f>
        <v>500</v>
      </c>
    </row>
    <row r="36" spans="1:21" s="1" customFormat="1" ht="51" customHeight="1">
      <c r="A36" s="36" t="s">
        <v>63</v>
      </c>
      <c r="B36" s="37"/>
      <c r="C36" s="38"/>
      <c r="D36" s="39" t="s">
        <v>33</v>
      </c>
      <c r="E36" s="40">
        <f aca="true" t="shared" si="20" ref="E36:Q36">SUM(E37,E40,E48,E58,E64,)</f>
        <v>22599894</v>
      </c>
      <c r="F36" s="40">
        <f t="shared" si="20"/>
        <v>0</v>
      </c>
      <c r="G36" s="40">
        <f t="shared" si="20"/>
        <v>22599894</v>
      </c>
      <c r="H36" s="40">
        <f t="shared" si="20"/>
        <v>0</v>
      </c>
      <c r="I36" s="40">
        <f t="shared" si="20"/>
        <v>22599894</v>
      </c>
      <c r="J36" s="40">
        <f t="shared" si="20"/>
        <v>284818</v>
      </c>
      <c r="K36" s="40">
        <f t="shared" si="20"/>
        <v>22884712</v>
      </c>
      <c r="L36" s="40">
        <f t="shared" si="20"/>
        <v>45904</v>
      </c>
      <c r="M36" s="40">
        <f t="shared" si="20"/>
        <v>22930616</v>
      </c>
      <c r="N36" s="40">
        <f t="shared" si="20"/>
        <v>0</v>
      </c>
      <c r="O36" s="40">
        <f t="shared" si="20"/>
        <v>22930616</v>
      </c>
      <c r="P36" s="40">
        <f t="shared" si="20"/>
        <v>0</v>
      </c>
      <c r="Q36" s="40">
        <f t="shared" si="20"/>
        <v>22930616</v>
      </c>
      <c r="R36" s="40">
        <f>SUM(R37,R40,R48,R58,R64,)</f>
        <v>0</v>
      </c>
      <c r="S36" s="40">
        <f>SUM(S37,S40,S48,S58,S64,)</f>
        <v>22930616</v>
      </c>
      <c r="T36" s="40">
        <f>SUM(T37,T40,T48,T58,T64,)</f>
        <v>0</v>
      </c>
      <c r="U36" s="40">
        <f>SUM(U37,U40,U48,U58,U64,)</f>
        <v>22930616</v>
      </c>
    </row>
    <row r="37" spans="1:21" s="4" customFormat="1" ht="24" customHeight="1">
      <c r="A37" s="16"/>
      <c r="B37" s="11">
        <v>75601</v>
      </c>
      <c r="C37" s="33"/>
      <c r="D37" s="17" t="s">
        <v>64</v>
      </c>
      <c r="E37" s="15">
        <f aca="true" t="shared" si="21" ref="E37:Q37">SUM(E38:E39)</f>
        <v>41500</v>
      </c>
      <c r="F37" s="15">
        <f t="shared" si="21"/>
        <v>0</v>
      </c>
      <c r="G37" s="15">
        <f t="shared" si="21"/>
        <v>41500</v>
      </c>
      <c r="H37" s="15">
        <f t="shared" si="21"/>
        <v>0</v>
      </c>
      <c r="I37" s="15">
        <f t="shared" si="21"/>
        <v>41500</v>
      </c>
      <c r="J37" s="15">
        <f t="shared" si="21"/>
        <v>0</v>
      </c>
      <c r="K37" s="15">
        <f t="shared" si="21"/>
        <v>41500</v>
      </c>
      <c r="L37" s="15">
        <f t="shared" si="21"/>
        <v>0</v>
      </c>
      <c r="M37" s="15">
        <f t="shared" si="21"/>
        <v>41500</v>
      </c>
      <c r="N37" s="15">
        <f t="shared" si="21"/>
        <v>0</v>
      </c>
      <c r="O37" s="15">
        <f t="shared" si="21"/>
        <v>41500</v>
      </c>
      <c r="P37" s="15">
        <f t="shared" si="21"/>
        <v>0</v>
      </c>
      <c r="Q37" s="15">
        <f t="shared" si="21"/>
        <v>41500</v>
      </c>
      <c r="R37" s="15">
        <f>SUM(R38:R39)</f>
        <v>0</v>
      </c>
      <c r="S37" s="15">
        <f>SUM(S38:S39)</f>
        <v>41500</v>
      </c>
      <c r="T37" s="15">
        <f>SUM(T38:T39)</f>
        <v>0</v>
      </c>
      <c r="U37" s="15">
        <f>SUM(U38:U39)</f>
        <v>41500</v>
      </c>
    </row>
    <row r="38" spans="1:21" s="4" customFormat="1" ht="33.75">
      <c r="A38" s="16"/>
      <c r="B38" s="11"/>
      <c r="C38" s="19" t="s">
        <v>65</v>
      </c>
      <c r="D38" s="17" t="s">
        <v>66</v>
      </c>
      <c r="E38" s="15">
        <v>40000</v>
      </c>
      <c r="F38" s="15"/>
      <c r="G38" s="15">
        <f>SUM(E38:F38)</f>
        <v>40000</v>
      </c>
      <c r="H38" s="15"/>
      <c r="I38" s="15">
        <f>SUM(G38:H38)</f>
        <v>40000</v>
      </c>
      <c r="J38" s="15"/>
      <c r="K38" s="15">
        <f>SUM(I38:J38)</f>
        <v>40000</v>
      </c>
      <c r="L38" s="15"/>
      <c r="M38" s="15">
        <f>SUM(K38:L38)</f>
        <v>40000</v>
      </c>
      <c r="N38" s="15"/>
      <c r="O38" s="15">
        <f>SUM(M38:N38)</f>
        <v>40000</v>
      </c>
      <c r="P38" s="15"/>
      <c r="Q38" s="15">
        <f>SUM(O38:P38)</f>
        <v>40000</v>
      </c>
      <c r="R38" s="15"/>
      <c r="S38" s="15">
        <f>SUM(Q38:R38)</f>
        <v>40000</v>
      </c>
      <c r="T38" s="15"/>
      <c r="U38" s="15">
        <f>SUM(S38:T38)</f>
        <v>40000</v>
      </c>
    </row>
    <row r="39" spans="1:21" s="4" customFormat="1" ht="24" customHeight="1">
      <c r="A39" s="16"/>
      <c r="B39" s="11"/>
      <c r="C39" s="19" t="s">
        <v>67</v>
      </c>
      <c r="D39" s="17" t="s">
        <v>68</v>
      </c>
      <c r="E39" s="15">
        <v>1500</v>
      </c>
      <c r="F39" s="15"/>
      <c r="G39" s="15">
        <f>SUM(E39:F39)</f>
        <v>1500</v>
      </c>
      <c r="H39" s="15"/>
      <c r="I39" s="15">
        <f>SUM(G39:H39)</f>
        <v>1500</v>
      </c>
      <c r="J39" s="15"/>
      <c r="K39" s="15">
        <f>SUM(I39:J39)</f>
        <v>1500</v>
      </c>
      <c r="L39" s="15"/>
      <c r="M39" s="15">
        <f>SUM(K39:L39)</f>
        <v>1500</v>
      </c>
      <c r="N39" s="15"/>
      <c r="O39" s="15">
        <f>SUM(M39:N39)</f>
        <v>1500</v>
      </c>
      <c r="P39" s="15"/>
      <c r="Q39" s="15">
        <f>SUM(O39:P39)</f>
        <v>1500</v>
      </c>
      <c r="R39" s="15"/>
      <c r="S39" s="15">
        <f>SUM(Q39:R39)</f>
        <v>1500</v>
      </c>
      <c r="T39" s="15"/>
      <c r="U39" s="15">
        <f>SUM(S39:T39)</f>
        <v>1500</v>
      </c>
    </row>
    <row r="40" spans="1:21" s="4" customFormat="1" ht="56.25">
      <c r="A40" s="16"/>
      <c r="B40" s="41" t="s">
        <v>69</v>
      </c>
      <c r="C40" s="33"/>
      <c r="D40" s="17" t="s">
        <v>70</v>
      </c>
      <c r="E40" s="15">
        <f aca="true" t="shared" si="22" ref="E40:Q40">SUM(E41:E47)</f>
        <v>7409319</v>
      </c>
      <c r="F40" s="15">
        <f t="shared" si="22"/>
        <v>0</v>
      </c>
      <c r="G40" s="15">
        <f t="shared" si="22"/>
        <v>7409319</v>
      </c>
      <c r="H40" s="15">
        <f t="shared" si="22"/>
        <v>0</v>
      </c>
      <c r="I40" s="15">
        <f t="shared" si="22"/>
        <v>7409319</v>
      </c>
      <c r="J40" s="15">
        <f t="shared" si="22"/>
        <v>162701</v>
      </c>
      <c r="K40" s="15">
        <f t="shared" si="22"/>
        <v>7572020</v>
      </c>
      <c r="L40" s="15">
        <f t="shared" si="22"/>
        <v>40000</v>
      </c>
      <c r="M40" s="15">
        <f t="shared" si="22"/>
        <v>7612020</v>
      </c>
      <c r="N40" s="15">
        <f t="shared" si="22"/>
        <v>0</v>
      </c>
      <c r="O40" s="15">
        <f t="shared" si="22"/>
        <v>7612020</v>
      </c>
      <c r="P40" s="15">
        <f t="shared" si="22"/>
        <v>0</v>
      </c>
      <c r="Q40" s="15">
        <f t="shared" si="22"/>
        <v>7612020</v>
      </c>
      <c r="R40" s="15">
        <f>SUM(R41:R47)</f>
        <v>0</v>
      </c>
      <c r="S40" s="15">
        <f>SUM(S41:S47)</f>
        <v>7612020</v>
      </c>
      <c r="T40" s="15">
        <f>SUM(T41:T47)</f>
        <v>0</v>
      </c>
      <c r="U40" s="15">
        <f>SUM(U41:U47)</f>
        <v>7612020</v>
      </c>
    </row>
    <row r="41" spans="1:21" s="4" customFormat="1" ht="21.75" customHeight="1">
      <c r="A41" s="16"/>
      <c r="B41" s="41"/>
      <c r="C41" s="42" t="s">
        <v>71</v>
      </c>
      <c r="D41" s="17" t="s">
        <v>17</v>
      </c>
      <c r="E41" s="15">
        <v>6712218</v>
      </c>
      <c r="F41" s="15"/>
      <c r="G41" s="15">
        <f aca="true" t="shared" si="23" ref="G41:G47">SUM(E41:F41)</f>
        <v>6712218</v>
      </c>
      <c r="H41" s="15"/>
      <c r="I41" s="15">
        <f aca="true" t="shared" si="24" ref="I41:I47">SUM(G41:H41)</f>
        <v>6712218</v>
      </c>
      <c r="J41" s="15">
        <v>157782</v>
      </c>
      <c r="K41" s="15">
        <f aca="true" t="shared" si="25" ref="K41:K47">SUM(I41:J41)</f>
        <v>6870000</v>
      </c>
      <c r="L41" s="15"/>
      <c r="M41" s="15">
        <f aca="true" t="shared" si="26" ref="M41:M47">SUM(K41:L41)</f>
        <v>6870000</v>
      </c>
      <c r="N41" s="15"/>
      <c r="O41" s="15">
        <f aca="true" t="shared" si="27" ref="O41:O47">SUM(M41:N41)</f>
        <v>6870000</v>
      </c>
      <c r="P41" s="15"/>
      <c r="Q41" s="15">
        <f aca="true" t="shared" si="28" ref="Q41:Q47">SUM(O41:P41)</f>
        <v>6870000</v>
      </c>
      <c r="R41" s="15"/>
      <c r="S41" s="15">
        <f aca="true" t="shared" si="29" ref="S41:S47">SUM(Q41:R41)</f>
        <v>6870000</v>
      </c>
      <c r="T41" s="15"/>
      <c r="U41" s="15">
        <f aca="true" t="shared" si="30" ref="U41:U47">SUM(S41:T41)</f>
        <v>6870000</v>
      </c>
    </row>
    <row r="42" spans="1:21" s="4" customFormat="1" ht="21.75" customHeight="1">
      <c r="A42" s="16"/>
      <c r="B42" s="41"/>
      <c r="C42" s="42" t="s">
        <v>72</v>
      </c>
      <c r="D42" s="17" t="s">
        <v>73</v>
      </c>
      <c r="E42" s="15">
        <v>26903</v>
      </c>
      <c r="F42" s="15"/>
      <c r="G42" s="15">
        <f t="shared" si="23"/>
        <v>26903</v>
      </c>
      <c r="H42" s="15"/>
      <c r="I42" s="15">
        <f t="shared" si="24"/>
        <v>26903</v>
      </c>
      <c r="J42" s="15"/>
      <c r="K42" s="15">
        <f t="shared" si="25"/>
        <v>26903</v>
      </c>
      <c r="L42" s="15"/>
      <c r="M42" s="15">
        <f t="shared" si="26"/>
        <v>26903</v>
      </c>
      <c r="N42" s="15"/>
      <c r="O42" s="15">
        <f t="shared" si="27"/>
        <v>26903</v>
      </c>
      <c r="P42" s="15"/>
      <c r="Q42" s="15">
        <f t="shared" si="28"/>
        <v>26903</v>
      </c>
      <c r="R42" s="15"/>
      <c r="S42" s="15">
        <f t="shared" si="29"/>
        <v>26903</v>
      </c>
      <c r="T42" s="15"/>
      <c r="U42" s="15">
        <f t="shared" si="30"/>
        <v>26903</v>
      </c>
    </row>
    <row r="43" spans="1:21" s="4" customFormat="1" ht="21.75" customHeight="1">
      <c r="A43" s="16"/>
      <c r="B43" s="41"/>
      <c r="C43" s="42" t="s">
        <v>74</v>
      </c>
      <c r="D43" s="17" t="s">
        <v>75</v>
      </c>
      <c r="E43" s="15">
        <v>318660</v>
      </c>
      <c r="F43" s="15"/>
      <c r="G43" s="15">
        <f t="shared" si="23"/>
        <v>318660</v>
      </c>
      <c r="H43" s="15"/>
      <c r="I43" s="15">
        <f t="shared" si="24"/>
        <v>318660</v>
      </c>
      <c r="J43" s="15">
        <v>4919</v>
      </c>
      <c r="K43" s="15">
        <f t="shared" si="25"/>
        <v>323579</v>
      </c>
      <c r="L43" s="15"/>
      <c r="M43" s="15">
        <f t="shared" si="26"/>
        <v>323579</v>
      </c>
      <c r="N43" s="15"/>
      <c r="O43" s="15">
        <f t="shared" si="27"/>
        <v>323579</v>
      </c>
      <c r="P43" s="15"/>
      <c r="Q43" s="15">
        <f t="shared" si="28"/>
        <v>323579</v>
      </c>
      <c r="R43" s="15"/>
      <c r="S43" s="15">
        <f t="shared" si="29"/>
        <v>323579</v>
      </c>
      <c r="T43" s="15"/>
      <c r="U43" s="15">
        <f t="shared" si="30"/>
        <v>323579</v>
      </c>
    </row>
    <row r="44" spans="1:21" s="4" customFormat="1" ht="21.75" customHeight="1">
      <c r="A44" s="16"/>
      <c r="B44" s="41"/>
      <c r="C44" s="42" t="s">
        <v>76</v>
      </c>
      <c r="D44" s="17" t="s">
        <v>77</v>
      </c>
      <c r="E44" s="15">
        <v>60000</v>
      </c>
      <c r="F44" s="15"/>
      <c r="G44" s="15">
        <f t="shared" si="23"/>
        <v>60000</v>
      </c>
      <c r="H44" s="15"/>
      <c r="I44" s="15">
        <f t="shared" si="24"/>
        <v>60000</v>
      </c>
      <c r="J44" s="15"/>
      <c r="K44" s="15">
        <f t="shared" si="25"/>
        <v>60000</v>
      </c>
      <c r="L44" s="15"/>
      <c r="M44" s="15">
        <f t="shared" si="26"/>
        <v>60000</v>
      </c>
      <c r="N44" s="15"/>
      <c r="O44" s="15">
        <f t="shared" si="27"/>
        <v>60000</v>
      </c>
      <c r="P44" s="15"/>
      <c r="Q44" s="15">
        <f t="shared" si="28"/>
        <v>60000</v>
      </c>
      <c r="R44" s="15"/>
      <c r="S44" s="15">
        <f t="shared" si="29"/>
        <v>60000</v>
      </c>
      <c r="T44" s="15"/>
      <c r="U44" s="15">
        <f t="shared" si="30"/>
        <v>60000</v>
      </c>
    </row>
    <row r="45" spans="1:21" s="4" customFormat="1" ht="21.75" customHeight="1">
      <c r="A45" s="16"/>
      <c r="B45" s="41"/>
      <c r="C45" s="42" t="s">
        <v>84</v>
      </c>
      <c r="D45" s="17" t="s">
        <v>85</v>
      </c>
      <c r="E45" s="15"/>
      <c r="F45" s="15"/>
      <c r="G45" s="15"/>
      <c r="H45" s="15"/>
      <c r="I45" s="15"/>
      <c r="J45" s="15"/>
      <c r="K45" s="15">
        <v>0</v>
      </c>
      <c r="L45" s="15">
        <v>40000</v>
      </c>
      <c r="M45" s="15">
        <f t="shared" si="26"/>
        <v>40000</v>
      </c>
      <c r="N45" s="15"/>
      <c r="O45" s="15">
        <f t="shared" si="27"/>
        <v>40000</v>
      </c>
      <c r="P45" s="15"/>
      <c r="Q45" s="15">
        <f t="shared" si="28"/>
        <v>40000</v>
      </c>
      <c r="R45" s="15"/>
      <c r="S45" s="15">
        <f t="shared" si="29"/>
        <v>40000</v>
      </c>
      <c r="T45" s="15"/>
      <c r="U45" s="15">
        <f t="shared" si="30"/>
        <v>40000</v>
      </c>
    </row>
    <row r="46" spans="1:21" s="4" customFormat="1" ht="24" customHeight="1">
      <c r="A46" s="16"/>
      <c r="B46" s="41"/>
      <c r="C46" s="43" t="s">
        <v>67</v>
      </c>
      <c r="D46" s="44" t="s">
        <v>78</v>
      </c>
      <c r="E46" s="20">
        <v>26000</v>
      </c>
      <c r="F46" s="20"/>
      <c r="G46" s="15">
        <f t="shared" si="23"/>
        <v>26000</v>
      </c>
      <c r="H46" s="20"/>
      <c r="I46" s="15">
        <f t="shared" si="24"/>
        <v>26000</v>
      </c>
      <c r="J46" s="20"/>
      <c r="K46" s="15">
        <f t="shared" si="25"/>
        <v>26000</v>
      </c>
      <c r="L46" s="20"/>
      <c r="M46" s="15">
        <f t="shared" si="26"/>
        <v>26000</v>
      </c>
      <c r="N46" s="20"/>
      <c r="O46" s="15">
        <f t="shared" si="27"/>
        <v>26000</v>
      </c>
      <c r="P46" s="20"/>
      <c r="Q46" s="15">
        <f t="shared" si="28"/>
        <v>26000</v>
      </c>
      <c r="R46" s="20"/>
      <c r="S46" s="15">
        <f t="shared" si="29"/>
        <v>26000</v>
      </c>
      <c r="T46" s="20"/>
      <c r="U46" s="15">
        <f t="shared" si="30"/>
        <v>26000</v>
      </c>
    </row>
    <row r="47" spans="1:21" s="4" customFormat="1" ht="26.25" customHeight="1">
      <c r="A47" s="16"/>
      <c r="B47" s="41"/>
      <c r="C47" s="42">
        <v>2680</v>
      </c>
      <c r="D47" s="17" t="s">
        <v>124</v>
      </c>
      <c r="E47" s="15">
        <v>265538</v>
      </c>
      <c r="F47" s="15"/>
      <c r="G47" s="15">
        <f t="shared" si="23"/>
        <v>265538</v>
      </c>
      <c r="H47" s="15"/>
      <c r="I47" s="15">
        <f t="shared" si="24"/>
        <v>265538</v>
      </c>
      <c r="J47" s="15"/>
      <c r="K47" s="15">
        <f t="shared" si="25"/>
        <v>265538</v>
      </c>
      <c r="L47" s="15"/>
      <c r="M47" s="15">
        <f t="shared" si="26"/>
        <v>265538</v>
      </c>
      <c r="N47" s="15"/>
      <c r="O47" s="15">
        <f t="shared" si="27"/>
        <v>265538</v>
      </c>
      <c r="P47" s="15"/>
      <c r="Q47" s="15">
        <f t="shared" si="28"/>
        <v>265538</v>
      </c>
      <c r="R47" s="15"/>
      <c r="S47" s="15">
        <f t="shared" si="29"/>
        <v>265538</v>
      </c>
      <c r="T47" s="15"/>
      <c r="U47" s="15">
        <f t="shared" si="30"/>
        <v>265538</v>
      </c>
    </row>
    <row r="48" spans="1:21" s="4" customFormat="1" ht="61.5" customHeight="1">
      <c r="A48" s="16"/>
      <c r="B48" s="41">
        <v>75616</v>
      </c>
      <c r="C48" s="42"/>
      <c r="D48" s="17" t="s">
        <v>79</v>
      </c>
      <c r="E48" s="15">
        <f aca="true" t="shared" si="31" ref="E48:Q48">SUM(E49:E57)</f>
        <v>3801789</v>
      </c>
      <c r="F48" s="15">
        <f t="shared" si="31"/>
        <v>0</v>
      </c>
      <c r="G48" s="15">
        <f t="shared" si="31"/>
        <v>3801789</v>
      </c>
      <c r="H48" s="15">
        <f t="shared" si="31"/>
        <v>0</v>
      </c>
      <c r="I48" s="15">
        <f t="shared" si="31"/>
        <v>3801789</v>
      </c>
      <c r="J48" s="15">
        <f t="shared" si="31"/>
        <v>0</v>
      </c>
      <c r="K48" s="15">
        <f t="shared" si="31"/>
        <v>3801789</v>
      </c>
      <c r="L48" s="15">
        <f t="shared" si="31"/>
        <v>5904</v>
      </c>
      <c r="M48" s="15">
        <f t="shared" si="31"/>
        <v>3807693</v>
      </c>
      <c r="N48" s="15">
        <f t="shared" si="31"/>
        <v>0</v>
      </c>
      <c r="O48" s="15">
        <f t="shared" si="31"/>
        <v>3807693</v>
      </c>
      <c r="P48" s="15">
        <f t="shared" si="31"/>
        <v>0</v>
      </c>
      <c r="Q48" s="15">
        <f t="shared" si="31"/>
        <v>3807693</v>
      </c>
      <c r="R48" s="15">
        <f>SUM(R49:R57)</f>
        <v>0</v>
      </c>
      <c r="S48" s="15">
        <f>SUM(S49:S57)</f>
        <v>3807693</v>
      </c>
      <c r="T48" s="15">
        <f>SUM(T49:T57)</f>
        <v>0</v>
      </c>
      <c r="U48" s="15">
        <f>SUM(U49:U57)</f>
        <v>3807693</v>
      </c>
    </row>
    <row r="49" spans="1:21" s="4" customFormat="1" ht="21.75" customHeight="1">
      <c r="A49" s="16"/>
      <c r="B49" s="41"/>
      <c r="C49" s="42" t="s">
        <v>71</v>
      </c>
      <c r="D49" s="17" t="s">
        <v>17</v>
      </c>
      <c r="E49" s="15">
        <v>2460154</v>
      </c>
      <c r="F49" s="15"/>
      <c r="G49" s="15">
        <f>SUM(E49:F49)</f>
        <v>2460154</v>
      </c>
      <c r="H49" s="15"/>
      <c r="I49" s="15">
        <f>SUM(G49:H49)</f>
        <v>2460154</v>
      </c>
      <c r="J49" s="15"/>
      <c r="K49" s="15">
        <f>SUM(I49:J49)</f>
        <v>2460154</v>
      </c>
      <c r="L49" s="15"/>
      <c r="M49" s="15">
        <f>SUM(K49:L49)</f>
        <v>2460154</v>
      </c>
      <c r="N49" s="15"/>
      <c r="O49" s="15">
        <f>SUM(M49:N49)</f>
        <v>2460154</v>
      </c>
      <c r="P49" s="15"/>
      <c r="Q49" s="15">
        <f>SUM(O49:P49)</f>
        <v>2460154</v>
      </c>
      <c r="R49" s="15"/>
      <c r="S49" s="15">
        <f>SUM(Q49:R49)</f>
        <v>2460154</v>
      </c>
      <c r="T49" s="15"/>
      <c r="U49" s="15">
        <f>SUM(S49:T49)</f>
        <v>2460154</v>
      </c>
    </row>
    <row r="50" spans="1:21" s="4" customFormat="1" ht="21.75" customHeight="1">
      <c r="A50" s="16"/>
      <c r="B50" s="41"/>
      <c r="C50" s="42" t="s">
        <v>72</v>
      </c>
      <c r="D50" s="17" t="s">
        <v>73</v>
      </c>
      <c r="E50" s="15">
        <v>348755</v>
      </c>
      <c r="F50" s="15"/>
      <c r="G50" s="15">
        <f aca="true" t="shared" si="32" ref="G50:G57">SUM(E50:F50)</f>
        <v>348755</v>
      </c>
      <c r="H50" s="15"/>
      <c r="I50" s="15">
        <f aca="true" t="shared" si="33" ref="I50:I57">SUM(G50:H50)</f>
        <v>348755</v>
      </c>
      <c r="J50" s="15"/>
      <c r="K50" s="15">
        <f aca="true" t="shared" si="34" ref="K50:K57">SUM(I50:J50)</f>
        <v>348755</v>
      </c>
      <c r="L50" s="15"/>
      <c r="M50" s="15">
        <f aca="true" t="shared" si="35" ref="M50:M57">SUM(K50:L50)</f>
        <v>348755</v>
      </c>
      <c r="N50" s="15"/>
      <c r="O50" s="15">
        <f aca="true" t="shared" si="36" ref="O50:O57">SUM(M50:N50)</f>
        <v>348755</v>
      </c>
      <c r="P50" s="15"/>
      <c r="Q50" s="15">
        <f aca="true" t="shared" si="37" ref="Q50:Q57">SUM(O50:P50)</f>
        <v>348755</v>
      </c>
      <c r="R50" s="15"/>
      <c r="S50" s="15">
        <f aca="true" t="shared" si="38" ref="S50:S57">SUM(Q50:R50)</f>
        <v>348755</v>
      </c>
      <c r="T50" s="15"/>
      <c r="U50" s="15">
        <f aca="true" t="shared" si="39" ref="U50:U57">SUM(S50:T50)</f>
        <v>348755</v>
      </c>
    </row>
    <row r="51" spans="1:21" s="4" customFormat="1" ht="21.75" customHeight="1">
      <c r="A51" s="16"/>
      <c r="B51" s="41"/>
      <c r="C51" s="42" t="s">
        <v>74</v>
      </c>
      <c r="D51" s="17" t="s">
        <v>75</v>
      </c>
      <c r="E51" s="15">
        <v>7880</v>
      </c>
      <c r="F51" s="15"/>
      <c r="G51" s="15">
        <f t="shared" si="32"/>
        <v>7880</v>
      </c>
      <c r="H51" s="15"/>
      <c r="I51" s="15">
        <f t="shared" si="33"/>
        <v>7880</v>
      </c>
      <c r="J51" s="15"/>
      <c r="K51" s="15">
        <f t="shared" si="34"/>
        <v>7880</v>
      </c>
      <c r="L51" s="15"/>
      <c r="M51" s="15">
        <f t="shared" si="35"/>
        <v>7880</v>
      </c>
      <c r="N51" s="15"/>
      <c r="O51" s="15">
        <f t="shared" si="36"/>
        <v>7880</v>
      </c>
      <c r="P51" s="15"/>
      <c r="Q51" s="15">
        <f t="shared" si="37"/>
        <v>7880</v>
      </c>
      <c r="R51" s="15"/>
      <c r="S51" s="15">
        <f t="shared" si="38"/>
        <v>7880</v>
      </c>
      <c r="T51" s="15"/>
      <c r="U51" s="15">
        <f t="shared" si="39"/>
        <v>7880</v>
      </c>
    </row>
    <row r="52" spans="1:21" s="4" customFormat="1" ht="21.75" customHeight="1">
      <c r="A52" s="16"/>
      <c r="B52" s="41"/>
      <c r="C52" s="42" t="s">
        <v>76</v>
      </c>
      <c r="D52" s="17" t="s">
        <v>77</v>
      </c>
      <c r="E52" s="15">
        <v>250000</v>
      </c>
      <c r="F52" s="15"/>
      <c r="G52" s="15">
        <f t="shared" si="32"/>
        <v>250000</v>
      </c>
      <c r="H52" s="15"/>
      <c r="I52" s="15">
        <f t="shared" si="33"/>
        <v>250000</v>
      </c>
      <c r="J52" s="15"/>
      <c r="K52" s="15">
        <f t="shared" si="34"/>
        <v>250000</v>
      </c>
      <c r="L52" s="15"/>
      <c r="M52" s="15">
        <f t="shared" si="35"/>
        <v>250000</v>
      </c>
      <c r="N52" s="15"/>
      <c r="O52" s="15">
        <f t="shared" si="36"/>
        <v>250000</v>
      </c>
      <c r="P52" s="15"/>
      <c r="Q52" s="15">
        <f t="shared" si="37"/>
        <v>250000</v>
      </c>
      <c r="R52" s="15"/>
      <c r="S52" s="15">
        <f t="shared" si="38"/>
        <v>250000</v>
      </c>
      <c r="T52" s="15"/>
      <c r="U52" s="15">
        <f t="shared" si="39"/>
        <v>250000</v>
      </c>
    </row>
    <row r="53" spans="1:21" s="4" customFormat="1" ht="21.75" customHeight="1">
      <c r="A53" s="16"/>
      <c r="B53" s="41"/>
      <c r="C53" s="42" t="s">
        <v>143</v>
      </c>
      <c r="D53" s="15" t="s">
        <v>144</v>
      </c>
      <c r="E53" s="15"/>
      <c r="F53" s="15"/>
      <c r="G53" s="15"/>
      <c r="H53" s="15"/>
      <c r="I53" s="15"/>
      <c r="J53" s="15"/>
      <c r="K53" s="15">
        <v>0</v>
      </c>
      <c r="L53" s="15">
        <v>5904</v>
      </c>
      <c r="M53" s="15">
        <f t="shared" si="35"/>
        <v>5904</v>
      </c>
      <c r="N53" s="15"/>
      <c r="O53" s="15">
        <f t="shared" si="36"/>
        <v>5904</v>
      </c>
      <c r="P53" s="15"/>
      <c r="Q53" s="15">
        <f t="shared" si="37"/>
        <v>5904</v>
      </c>
      <c r="R53" s="15"/>
      <c r="S53" s="15">
        <f t="shared" si="38"/>
        <v>5904</v>
      </c>
      <c r="T53" s="15"/>
      <c r="U53" s="15">
        <f t="shared" si="39"/>
        <v>5904</v>
      </c>
    </row>
    <row r="54" spans="1:21" s="4" customFormat="1" ht="21.75" customHeight="1">
      <c r="A54" s="16"/>
      <c r="B54" s="41"/>
      <c r="C54" s="42" t="s">
        <v>80</v>
      </c>
      <c r="D54" s="17" t="s">
        <v>81</v>
      </c>
      <c r="E54" s="15">
        <v>10000</v>
      </c>
      <c r="F54" s="15"/>
      <c r="G54" s="15">
        <f t="shared" si="32"/>
        <v>10000</v>
      </c>
      <c r="H54" s="15"/>
      <c r="I54" s="15">
        <f t="shared" si="33"/>
        <v>10000</v>
      </c>
      <c r="J54" s="15"/>
      <c r="K54" s="15">
        <f t="shared" si="34"/>
        <v>10000</v>
      </c>
      <c r="L54" s="15"/>
      <c r="M54" s="15">
        <f t="shared" si="35"/>
        <v>10000</v>
      </c>
      <c r="N54" s="15"/>
      <c r="O54" s="15">
        <f t="shared" si="36"/>
        <v>10000</v>
      </c>
      <c r="P54" s="15"/>
      <c r="Q54" s="15">
        <f t="shared" si="37"/>
        <v>10000</v>
      </c>
      <c r="R54" s="15"/>
      <c r="S54" s="15">
        <f t="shared" si="38"/>
        <v>10000</v>
      </c>
      <c r="T54" s="15"/>
      <c r="U54" s="15">
        <f t="shared" si="39"/>
        <v>10000</v>
      </c>
    </row>
    <row r="55" spans="1:21" s="4" customFormat="1" ht="21.75" customHeight="1">
      <c r="A55" s="16"/>
      <c r="B55" s="41"/>
      <c r="C55" s="42" t="s">
        <v>82</v>
      </c>
      <c r="D55" s="17" t="s">
        <v>83</v>
      </c>
      <c r="E55" s="15">
        <v>70000</v>
      </c>
      <c r="F55" s="15"/>
      <c r="G55" s="15">
        <f t="shared" si="32"/>
        <v>70000</v>
      </c>
      <c r="H55" s="15"/>
      <c r="I55" s="15">
        <f t="shared" si="33"/>
        <v>70000</v>
      </c>
      <c r="J55" s="15"/>
      <c r="K55" s="15">
        <f t="shared" si="34"/>
        <v>70000</v>
      </c>
      <c r="L55" s="15"/>
      <c r="M55" s="15">
        <f t="shared" si="35"/>
        <v>70000</v>
      </c>
      <c r="N55" s="15"/>
      <c r="O55" s="15">
        <f t="shared" si="36"/>
        <v>70000</v>
      </c>
      <c r="P55" s="15"/>
      <c r="Q55" s="15">
        <f t="shared" si="37"/>
        <v>70000</v>
      </c>
      <c r="R55" s="15"/>
      <c r="S55" s="15">
        <f t="shared" si="38"/>
        <v>70000</v>
      </c>
      <c r="T55" s="15"/>
      <c r="U55" s="15">
        <f t="shared" si="39"/>
        <v>70000</v>
      </c>
    </row>
    <row r="56" spans="1:21" s="4" customFormat="1" ht="21.75" customHeight="1">
      <c r="A56" s="16"/>
      <c r="B56" s="41"/>
      <c r="C56" s="42" t="s">
        <v>84</v>
      </c>
      <c r="D56" s="17" t="s">
        <v>85</v>
      </c>
      <c r="E56" s="15">
        <v>600000</v>
      </c>
      <c r="F56" s="15"/>
      <c r="G56" s="15">
        <f t="shared" si="32"/>
        <v>600000</v>
      </c>
      <c r="H56" s="15"/>
      <c r="I56" s="15">
        <f t="shared" si="33"/>
        <v>600000</v>
      </c>
      <c r="J56" s="15"/>
      <c r="K56" s="15">
        <f t="shared" si="34"/>
        <v>600000</v>
      </c>
      <c r="L56" s="15"/>
      <c r="M56" s="15">
        <f t="shared" si="35"/>
        <v>600000</v>
      </c>
      <c r="N56" s="15"/>
      <c r="O56" s="15">
        <f t="shared" si="36"/>
        <v>600000</v>
      </c>
      <c r="P56" s="15"/>
      <c r="Q56" s="15">
        <f t="shared" si="37"/>
        <v>600000</v>
      </c>
      <c r="R56" s="15"/>
      <c r="S56" s="15">
        <f t="shared" si="38"/>
        <v>600000</v>
      </c>
      <c r="T56" s="15"/>
      <c r="U56" s="15">
        <f t="shared" si="39"/>
        <v>600000</v>
      </c>
    </row>
    <row r="57" spans="1:21" s="4" customFormat="1" ht="22.5">
      <c r="A57" s="16"/>
      <c r="B57" s="41"/>
      <c r="C57" s="42" t="s">
        <v>67</v>
      </c>
      <c r="D57" s="17" t="s">
        <v>78</v>
      </c>
      <c r="E57" s="15">
        <v>55000</v>
      </c>
      <c r="F57" s="15"/>
      <c r="G57" s="15">
        <f t="shared" si="32"/>
        <v>55000</v>
      </c>
      <c r="H57" s="15"/>
      <c r="I57" s="15">
        <f t="shared" si="33"/>
        <v>55000</v>
      </c>
      <c r="J57" s="15"/>
      <c r="K57" s="15">
        <f t="shared" si="34"/>
        <v>55000</v>
      </c>
      <c r="L57" s="15"/>
      <c r="M57" s="15">
        <f t="shared" si="35"/>
        <v>55000</v>
      </c>
      <c r="N57" s="15"/>
      <c r="O57" s="15">
        <f t="shared" si="36"/>
        <v>55000</v>
      </c>
      <c r="P57" s="15"/>
      <c r="Q57" s="15">
        <f t="shared" si="37"/>
        <v>55000</v>
      </c>
      <c r="R57" s="15"/>
      <c r="S57" s="15">
        <f t="shared" si="38"/>
        <v>55000</v>
      </c>
      <c r="T57" s="15"/>
      <c r="U57" s="15">
        <f t="shared" si="39"/>
        <v>55000</v>
      </c>
    </row>
    <row r="58" spans="1:21" s="4" customFormat="1" ht="37.5" customHeight="1">
      <c r="A58" s="16"/>
      <c r="B58" s="41" t="s">
        <v>86</v>
      </c>
      <c r="C58" s="33"/>
      <c r="D58" s="17" t="s">
        <v>87</v>
      </c>
      <c r="E58" s="15">
        <f>SUM(E59:E62)</f>
        <v>727000</v>
      </c>
      <c r="F58" s="15">
        <f>SUM(F59:F62)</f>
        <v>0</v>
      </c>
      <c r="G58" s="15">
        <f>SUM(G59:G62)</f>
        <v>727000</v>
      </c>
      <c r="H58" s="15">
        <f>SUM(H59:H62)</f>
        <v>0</v>
      </c>
      <c r="I58" s="15">
        <f aca="true" t="shared" si="40" ref="I58:O58">SUM(I59:I63)</f>
        <v>727000</v>
      </c>
      <c r="J58" s="15">
        <f t="shared" si="40"/>
        <v>122117</v>
      </c>
      <c r="K58" s="15">
        <f t="shared" si="40"/>
        <v>849117</v>
      </c>
      <c r="L58" s="15">
        <f t="shared" si="40"/>
        <v>0</v>
      </c>
      <c r="M58" s="15">
        <f t="shared" si="40"/>
        <v>849117</v>
      </c>
      <c r="N58" s="15">
        <f t="shared" si="40"/>
        <v>0</v>
      </c>
      <c r="O58" s="15">
        <f t="shared" si="40"/>
        <v>849117</v>
      </c>
      <c r="P58" s="15">
        <f aca="true" t="shared" si="41" ref="P58:U58">SUM(P59:P63)</f>
        <v>0</v>
      </c>
      <c r="Q58" s="15">
        <f t="shared" si="41"/>
        <v>849117</v>
      </c>
      <c r="R58" s="15">
        <f t="shared" si="41"/>
        <v>0</v>
      </c>
      <c r="S58" s="15">
        <f t="shared" si="41"/>
        <v>849117</v>
      </c>
      <c r="T58" s="15">
        <f t="shared" si="41"/>
        <v>0</v>
      </c>
      <c r="U58" s="15">
        <f t="shared" si="41"/>
        <v>849117</v>
      </c>
    </row>
    <row r="59" spans="1:21" s="4" customFormat="1" ht="21.75" customHeight="1">
      <c r="A59" s="16"/>
      <c r="B59" s="41"/>
      <c r="C59" s="42" t="s">
        <v>88</v>
      </c>
      <c r="D59" s="17" t="s">
        <v>89</v>
      </c>
      <c r="E59" s="15">
        <v>150000</v>
      </c>
      <c r="F59" s="15"/>
      <c r="G59" s="15">
        <f>SUM(E59:F59)</f>
        <v>150000</v>
      </c>
      <c r="H59" s="15"/>
      <c r="I59" s="15">
        <f>SUM(G59:H59)</f>
        <v>150000</v>
      </c>
      <c r="J59" s="15"/>
      <c r="K59" s="15">
        <f>SUM(I59:J59)</f>
        <v>150000</v>
      </c>
      <c r="L59" s="15"/>
      <c r="M59" s="15">
        <f>SUM(K59:L59)</f>
        <v>150000</v>
      </c>
      <c r="N59" s="15"/>
      <c r="O59" s="15">
        <f>SUM(M59:N59)</f>
        <v>150000</v>
      </c>
      <c r="P59" s="15"/>
      <c r="Q59" s="15">
        <f>SUM(O59:P59)</f>
        <v>150000</v>
      </c>
      <c r="R59" s="15"/>
      <c r="S59" s="15">
        <f>SUM(Q59:R59)</f>
        <v>150000</v>
      </c>
      <c r="T59" s="15"/>
      <c r="U59" s="15">
        <f>SUM(S59:T59)</f>
        <v>150000</v>
      </c>
    </row>
    <row r="60" spans="1:21" s="4" customFormat="1" ht="21.75" customHeight="1">
      <c r="A60" s="16"/>
      <c r="B60" s="41"/>
      <c r="C60" s="42" t="s">
        <v>90</v>
      </c>
      <c r="D60" s="17" t="s">
        <v>91</v>
      </c>
      <c r="E60" s="15">
        <v>20000</v>
      </c>
      <c r="F60" s="15"/>
      <c r="G60" s="15">
        <f>SUM(E60:F60)</f>
        <v>20000</v>
      </c>
      <c r="H60" s="15"/>
      <c r="I60" s="15">
        <f>SUM(G60:H60)</f>
        <v>20000</v>
      </c>
      <c r="J60" s="15"/>
      <c r="K60" s="15">
        <f>SUM(I60:J60)</f>
        <v>20000</v>
      </c>
      <c r="L60" s="15"/>
      <c r="M60" s="15">
        <f>SUM(K60:L60)</f>
        <v>20000</v>
      </c>
      <c r="N60" s="15"/>
      <c r="O60" s="15">
        <f>SUM(M60:N60)</f>
        <v>20000</v>
      </c>
      <c r="P60" s="15"/>
      <c r="Q60" s="15">
        <f>SUM(O60:P60)</f>
        <v>20000</v>
      </c>
      <c r="R60" s="15"/>
      <c r="S60" s="15">
        <f>SUM(Q60:R60)</f>
        <v>20000</v>
      </c>
      <c r="T60" s="15"/>
      <c r="U60" s="15">
        <f>SUM(S60:T60)</f>
        <v>20000</v>
      </c>
    </row>
    <row r="61" spans="1:21" s="4" customFormat="1" ht="24" customHeight="1">
      <c r="A61" s="16"/>
      <c r="B61" s="41"/>
      <c r="C61" s="42" t="s">
        <v>92</v>
      </c>
      <c r="D61" s="17" t="s">
        <v>93</v>
      </c>
      <c r="E61" s="15">
        <v>330000</v>
      </c>
      <c r="F61" s="15"/>
      <c r="G61" s="15">
        <f>SUM(E61:F61)</f>
        <v>330000</v>
      </c>
      <c r="H61" s="15"/>
      <c r="I61" s="15">
        <f>SUM(G61:H61)</f>
        <v>330000</v>
      </c>
      <c r="J61" s="15"/>
      <c r="K61" s="15">
        <f>SUM(I61:J61)</f>
        <v>330000</v>
      </c>
      <c r="L61" s="15"/>
      <c r="M61" s="15">
        <f>SUM(K61:L61)</f>
        <v>330000</v>
      </c>
      <c r="N61" s="15"/>
      <c r="O61" s="15">
        <f>SUM(M61:N61)</f>
        <v>330000</v>
      </c>
      <c r="P61" s="15"/>
      <c r="Q61" s="15">
        <f>SUM(O61:P61)</f>
        <v>330000</v>
      </c>
      <c r="R61" s="15"/>
      <c r="S61" s="15">
        <f>SUM(Q61:R61)</f>
        <v>330000</v>
      </c>
      <c r="T61" s="15"/>
      <c r="U61" s="15">
        <f>SUM(S61:T61)</f>
        <v>330000</v>
      </c>
    </row>
    <row r="62" spans="1:21" s="4" customFormat="1" ht="45">
      <c r="A62" s="16"/>
      <c r="B62" s="41"/>
      <c r="C62" s="42" t="s">
        <v>94</v>
      </c>
      <c r="D62" s="17" t="s">
        <v>95</v>
      </c>
      <c r="E62" s="15">
        <f>30000+17000+180000</f>
        <v>227000</v>
      </c>
      <c r="F62" s="15"/>
      <c r="G62" s="15">
        <f>SUM(E62:F62)</f>
        <v>227000</v>
      </c>
      <c r="H62" s="15"/>
      <c r="I62" s="15">
        <f>SUM(G62:H62)</f>
        <v>227000</v>
      </c>
      <c r="J62" s="15"/>
      <c r="K62" s="15">
        <f>SUM(I62:J62)</f>
        <v>227000</v>
      </c>
      <c r="L62" s="15"/>
      <c r="M62" s="15">
        <f>SUM(K62:L62)</f>
        <v>227000</v>
      </c>
      <c r="N62" s="15"/>
      <c r="O62" s="15">
        <f>SUM(M62:N62)</f>
        <v>227000</v>
      </c>
      <c r="P62" s="15"/>
      <c r="Q62" s="15">
        <f>SUM(O62:P62)</f>
        <v>227000</v>
      </c>
      <c r="R62" s="15"/>
      <c r="S62" s="15">
        <f>SUM(Q62:R62)</f>
        <v>227000</v>
      </c>
      <c r="T62" s="15"/>
      <c r="U62" s="15">
        <f>SUM(S62:T62)</f>
        <v>227000</v>
      </c>
    </row>
    <row r="63" spans="1:21" s="4" customFormat="1" ht="19.5" customHeight="1">
      <c r="A63" s="16"/>
      <c r="B63" s="41"/>
      <c r="C63" s="42" t="s">
        <v>57</v>
      </c>
      <c r="D63" s="17" t="s">
        <v>58</v>
      </c>
      <c r="E63" s="15"/>
      <c r="F63" s="15"/>
      <c r="G63" s="15"/>
      <c r="H63" s="15"/>
      <c r="I63" s="15">
        <v>0</v>
      </c>
      <c r="J63" s="15">
        <v>122117</v>
      </c>
      <c r="K63" s="15">
        <f>SUM(I63:J63)</f>
        <v>122117</v>
      </c>
      <c r="L63" s="15"/>
      <c r="M63" s="15">
        <f>SUM(K63:L63)</f>
        <v>122117</v>
      </c>
      <c r="N63" s="15"/>
      <c r="O63" s="15">
        <f>SUM(M63:N63)</f>
        <v>122117</v>
      </c>
      <c r="P63" s="15"/>
      <c r="Q63" s="15">
        <f>SUM(O63:P63)</f>
        <v>122117</v>
      </c>
      <c r="R63" s="15"/>
      <c r="S63" s="15">
        <f>SUM(Q63:R63)</f>
        <v>122117</v>
      </c>
      <c r="T63" s="15"/>
      <c r="U63" s="15">
        <f>SUM(S63:T63)</f>
        <v>122117</v>
      </c>
    </row>
    <row r="64" spans="1:21" s="4" customFormat="1" ht="22.5">
      <c r="A64" s="16"/>
      <c r="B64" s="41" t="s">
        <v>96</v>
      </c>
      <c r="C64" s="33"/>
      <c r="D64" s="17" t="s">
        <v>97</v>
      </c>
      <c r="E64" s="15">
        <f aca="true" t="shared" si="42" ref="E64:Q64">SUM(E65:E66)</f>
        <v>10620286</v>
      </c>
      <c r="F64" s="15">
        <f t="shared" si="42"/>
        <v>0</v>
      </c>
      <c r="G64" s="15">
        <f t="shared" si="42"/>
        <v>10620286</v>
      </c>
      <c r="H64" s="15">
        <f t="shared" si="42"/>
        <v>0</v>
      </c>
      <c r="I64" s="15">
        <f t="shared" si="42"/>
        <v>10620286</v>
      </c>
      <c r="J64" s="15">
        <f t="shared" si="42"/>
        <v>0</v>
      </c>
      <c r="K64" s="15">
        <f t="shared" si="42"/>
        <v>10620286</v>
      </c>
      <c r="L64" s="15">
        <f t="shared" si="42"/>
        <v>0</v>
      </c>
      <c r="M64" s="15">
        <f t="shared" si="42"/>
        <v>10620286</v>
      </c>
      <c r="N64" s="15">
        <f t="shared" si="42"/>
        <v>0</v>
      </c>
      <c r="O64" s="15">
        <f t="shared" si="42"/>
        <v>10620286</v>
      </c>
      <c r="P64" s="15">
        <f t="shared" si="42"/>
        <v>0</v>
      </c>
      <c r="Q64" s="15">
        <f t="shared" si="42"/>
        <v>10620286</v>
      </c>
      <c r="R64" s="15">
        <f>SUM(R65:R66)</f>
        <v>0</v>
      </c>
      <c r="S64" s="15">
        <f>SUM(S65:S66)</f>
        <v>10620286</v>
      </c>
      <c r="T64" s="15">
        <f>SUM(T65:T66)</f>
        <v>0</v>
      </c>
      <c r="U64" s="15">
        <f>SUM(U65:U66)</f>
        <v>10620286</v>
      </c>
    </row>
    <row r="65" spans="1:21" s="4" customFormat="1" ht="19.5" customHeight="1">
      <c r="A65" s="16"/>
      <c r="B65" s="41"/>
      <c r="C65" s="42" t="s">
        <v>98</v>
      </c>
      <c r="D65" s="17" t="s">
        <v>99</v>
      </c>
      <c r="E65" s="15">
        <v>9720286</v>
      </c>
      <c r="F65" s="15"/>
      <c r="G65" s="15">
        <f>SUM(E65:F65)</f>
        <v>9720286</v>
      </c>
      <c r="H65" s="15"/>
      <c r="I65" s="15">
        <f>SUM(G65:H65)</f>
        <v>9720286</v>
      </c>
      <c r="J65" s="15"/>
      <c r="K65" s="15">
        <f>SUM(I65:J65)</f>
        <v>9720286</v>
      </c>
      <c r="L65" s="15"/>
      <c r="M65" s="15">
        <f>SUM(K65:L65)</f>
        <v>9720286</v>
      </c>
      <c r="N65" s="15"/>
      <c r="O65" s="15">
        <f>SUM(M65:N65)</f>
        <v>9720286</v>
      </c>
      <c r="P65" s="15"/>
      <c r="Q65" s="15">
        <f>SUM(O65:P65)</f>
        <v>9720286</v>
      </c>
      <c r="R65" s="15"/>
      <c r="S65" s="15">
        <f>SUM(Q65:R65)</f>
        <v>9720286</v>
      </c>
      <c r="T65" s="15"/>
      <c r="U65" s="15">
        <f>SUM(S65:T65)</f>
        <v>9720286</v>
      </c>
    </row>
    <row r="66" spans="1:21" s="4" customFormat="1" ht="21.75" customHeight="1">
      <c r="A66" s="16"/>
      <c r="B66" s="41"/>
      <c r="C66" s="42" t="s">
        <v>100</v>
      </c>
      <c r="D66" s="17" t="s">
        <v>101</v>
      </c>
      <c r="E66" s="15">
        <v>900000</v>
      </c>
      <c r="F66" s="15"/>
      <c r="G66" s="15">
        <f>SUM(E66:F66)</f>
        <v>900000</v>
      </c>
      <c r="H66" s="15"/>
      <c r="I66" s="15">
        <f>SUM(G66:H66)</f>
        <v>900000</v>
      </c>
      <c r="J66" s="15"/>
      <c r="K66" s="15">
        <f>SUM(I66:J66)</f>
        <v>900000</v>
      </c>
      <c r="L66" s="15"/>
      <c r="M66" s="15">
        <f>SUM(K66:L66)</f>
        <v>900000</v>
      </c>
      <c r="N66" s="15"/>
      <c r="O66" s="15">
        <f>SUM(M66:N66)</f>
        <v>900000</v>
      </c>
      <c r="P66" s="15"/>
      <c r="Q66" s="15">
        <f>SUM(O66:P66)</f>
        <v>900000</v>
      </c>
      <c r="R66" s="15"/>
      <c r="S66" s="15">
        <f>SUM(Q66:R66)</f>
        <v>900000</v>
      </c>
      <c r="T66" s="15"/>
      <c r="U66" s="15">
        <f>SUM(S66:T66)</f>
        <v>900000</v>
      </c>
    </row>
    <row r="67" spans="1:21" s="1" customFormat="1" ht="24" customHeight="1">
      <c r="A67" s="36" t="s">
        <v>18</v>
      </c>
      <c r="B67" s="37"/>
      <c r="C67" s="38"/>
      <c r="D67" s="39" t="s">
        <v>19</v>
      </c>
      <c r="E67" s="40">
        <f aca="true" t="shared" si="43" ref="E67:Q67">SUM(E68,E70,E72,E74)</f>
        <v>20284538</v>
      </c>
      <c r="F67" s="40">
        <f t="shared" si="43"/>
        <v>0</v>
      </c>
      <c r="G67" s="40">
        <f t="shared" si="43"/>
        <v>20284538</v>
      </c>
      <c r="H67" s="40">
        <f t="shared" si="43"/>
        <v>0</v>
      </c>
      <c r="I67" s="40">
        <f t="shared" si="43"/>
        <v>20284538</v>
      </c>
      <c r="J67" s="40">
        <f t="shared" si="43"/>
        <v>-614458</v>
      </c>
      <c r="K67" s="40">
        <f t="shared" si="43"/>
        <v>19670080</v>
      </c>
      <c r="L67" s="40">
        <f t="shared" si="43"/>
        <v>-20684</v>
      </c>
      <c r="M67" s="40">
        <f t="shared" si="43"/>
        <v>19649396</v>
      </c>
      <c r="N67" s="40">
        <f t="shared" si="43"/>
        <v>0</v>
      </c>
      <c r="O67" s="40">
        <f t="shared" si="43"/>
        <v>19649396</v>
      </c>
      <c r="P67" s="40">
        <f t="shared" si="43"/>
        <v>0</v>
      </c>
      <c r="Q67" s="40">
        <f t="shared" si="43"/>
        <v>19649396</v>
      </c>
      <c r="R67" s="40">
        <f>SUM(R68,R70,R72,R74)</f>
        <v>0</v>
      </c>
      <c r="S67" s="40">
        <f>SUM(S68,S70,S72,S74)</f>
        <v>19649396</v>
      </c>
      <c r="T67" s="40">
        <f>SUM(T68,T70,T72,T74)</f>
        <v>0</v>
      </c>
      <c r="U67" s="40">
        <f>SUM(U68,U70,U72,U74)</f>
        <v>19649396</v>
      </c>
    </row>
    <row r="68" spans="1:21" s="4" customFormat="1" ht="22.5">
      <c r="A68" s="16"/>
      <c r="B68" s="41" t="s">
        <v>102</v>
      </c>
      <c r="C68" s="33"/>
      <c r="D68" s="17" t="s">
        <v>103</v>
      </c>
      <c r="E68" s="15">
        <f aca="true" t="shared" si="44" ref="E68:U68">SUM(E69)</f>
        <v>14653848</v>
      </c>
      <c r="F68" s="15">
        <f t="shared" si="44"/>
        <v>0</v>
      </c>
      <c r="G68" s="15">
        <f t="shared" si="44"/>
        <v>14653848</v>
      </c>
      <c r="H68" s="15">
        <f t="shared" si="44"/>
        <v>0</v>
      </c>
      <c r="I68" s="15">
        <f t="shared" si="44"/>
        <v>14653848</v>
      </c>
      <c r="J68" s="15">
        <f t="shared" si="44"/>
        <v>-614458</v>
      </c>
      <c r="K68" s="15">
        <f t="shared" si="44"/>
        <v>14039390</v>
      </c>
      <c r="L68" s="15">
        <f t="shared" si="44"/>
        <v>0</v>
      </c>
      <c r="M68" s="15">
        <f t="shared" si="44"/>
        <v>14039390</v>
      </c>
      <c r="N68" s="15">
        <f t="shared" si="44"/>
        <v>0</v>
      </c>
      <c r="O68" s="15">
        <f t="shared" si="44"/>
        <v>14039390</v>
      </c>
      <c r="P68" s="15">
        <f t="shared" si="44"/>
        <v>0</v>
      </c>
      <c r="Q68" s="15">
        <f t="shared" si="44"/>
        <v>14039390</v>
      </c>
      <c r="R68" s="15">
        <f t="shared" si="44"/>
        <v>0</v>
      </c>
      <c r="S68" s="15">
        <f t="shared" si="44"/>
        <v>14039390</v>
      </c>
      <c r="T68" s="15">
        <f t="shared" si="44"/>
        <v>0</v>
      </c>
      <c r="U68" s="15">
        <f t="shared" si="44"/>
        <v>14039390</v>
      </c>
    </row>
    <row r="69" spans="1:21" s="4" customFormat="1" ht="21.75" customHeight="1">
      <c r="A69" s="16"/>
      <c r="B69" s="41"/>
      <c r="C69" s="42">
        <v>2920</v>
      </c>
      <c r="D69" s="17" t="s">
        <v>104</v>
      </c>
      <c r="E69" s="15">
        <v>14653848</v>
      </c>
      <c r="F69" s="15"/>
      <c r="G69" s="15">
        <f>SUM(E69:F69)</f>
        <v>14653848</v>
      </c>
      <c r="H69" s="15"/>
      <c r="I69" s="15">
        <f>SUM(G69:H69)</f>
        <v>14653848</v>
      </c>
      <c r="J69" s="15">
        <v>-614458</v>
      </c>
      <c r="K69" s="15">
        <f>SUM(I69:J69)</f>
        <v>14039390</v>
      </c>
      <c r="L69" s="15"/>
      <c r="M69" s="15">
        <f>SUM(K69:L69)</f>
        <v>14039390</v>
      </c>
      <c r="N69" s="15"/>
      <c r="O69" s="15">
        <f>SUM(M69:N69)</f>
        <v>14039390</v>
      </c>
      <c r="P69" s="15"/>
      <c r="Q69" s="15">
        <f>SUM(O69:P69)</f>
        <v>14039390</v>
      </c>
      <c r="R69" s="15"/>
      <c r="S69" s="15">
        <f>SUM(Q69:R69)</f>
        <v>14039390</v>
      </c>
      <c r="T69" s="15"/>
      <c r="U69" s="15">
        <f>SUM(S69:T69)</f>
        <v>14039390</v>
      </c>
    </row>
    <row r="70" spans="1:21" s="4" customFormat="1" ht="21.75" customHeight="1">
      <c r="A70" s="16"/>
      <c r="B70" s="41" t="s">
        <v>105</v>
      </c>
      <c r="C70" s="33"/>
      <c r="D70" s="17" t="s">
        <v>106</v>
      </c>
      <c r="E70" s="15">
        <f aca="true" t="shared" si="45" ref="E70:U70">SUM(E71)</f>
        <v>5007478</v>
      </c>
      <c r="F70" s="15">
        <f t="shared" si="45"/>
        <v>0</v>
      </c>
      <c r="G70" s="15">
        <f t="shared" si="45"/>
        <v>5007478</v>
      </c>
      <c r="H70" s="15">
        <f t="shared" si="45"/>
        <v>0</v>
      </c>
      <c r="I70" s="15">
        <f t="shared" si="45"/>
        <v>5007478</v>
      </c>
      <c r="J70" s="15">
        <f t="shared" si="45"/>
        <v>0</v>
      </c>
      <c r="K70" s="15">
        <f t="shared" si="45"/>
        <v>5007478</v>
      </c>
      <c r="L70" s="15">
        <f t="shared" si="45"/>
        <v>-20684</v>
      </c>
      <c r="M70" s="15">
        <f t="shared" si="45"/>
        <v>4986794</v>
      </c>
      <c r="N70" s="15">
        <f t="shared" si="45"/>
        <v>0</v>
      </c>
      <c r="O70" s="15">
        <f t="shared" si="45"/>
        <v>4986794</v>
      </c>
      <c r="P70" s="15">
        <f t="shared" si="45"/>
        <v>0</v>
      </c>
      <c r="Q70" s="15">
        <f t="shared" si="45"/>
        <v>4986794</v>
      </c>
      <c r="R70" s="15">
        <f t="shared" si="45"/>
        <v>0</v>
      </c>
      <c r="S70" s="15">
        <f t="shared" si="45"/>
        <v>4986794</v>
      </c>
      <c r="T70" s="15">
        <f t="shared" si="45"/>
        <v>0</v>
      </c>
      <c r="U70" s="15">
        <f t="shared" si="45"/>
        <v>4986794</v>
      </c>
    </row>
    <row r="71" spans="1:21" s="4" customFormat="1" ht="21.75" customHeight="1">
      <c r="A71" s="16"/>
      <c r="B71" s="41"/>
      <c r="C71" s="42">
        <v>2920</v>
      </c>
      <c r="D71" s="17" t="s">
        <v>104</v>
      </c>
      <c r="E71" s="15">
        <f>2651991+2355487</f>
        <v>5007478</v>
      </c>
      <c r="F71" s="15"/>
      <c r="G71" s="15">
        <f>SUM(E71:F71)</f>
        <v>5007478</v>
      </c>
      <c r="H71" s="15"/>
      <c r="I71" s="15">
        <f>SUM(G71:H71)</f>
        <v>5007478</v>
      </c>
      <c r="J71" s="15"/>
      <c r="K71" s="15">
        <f>SUM(I71:J71)</f>
        <v>5007478</v>
      </c>
      <c r="L71" s="15">
        <v>-20684</v>
      </c>
      <c r="M71" s="15">
        <f>SUM(K71:L71)</f>
        <v>4986794</v>
      </c>
      <c r="N71" s="15"/>
      <c r="O71" s="15">
        <f>SUM(M71:N71)</f>
        <v>4986794</v>
      </c>
      <c r="P71" s="15"/>
      <c r="Q71" s="15">
        <f>SUM(O71:P71)</f>
        <v>4986794</v>
      </c>
      <c r="R71" s="15"/>
      <c r="S71" s="15">
        <f>SUM(Q71:R71)</f>
        <v>4986794</v>
      </c>
      <c r="T71" s="15"/>
      <c r="U71" s="15">
        <f>SUM(S71:T71)</f>
        <v>4986794</v>
      </c>
    </row>
    <row r="72" spans="1:21" s="4" customFormat="1" ht="21" customHeight="1">
      <c r="A72" s="16"/>
      <c r="B72" s="41">
        <v>75814</v>
      </c>
      <c r="C72" s="33"/>
      <c r="D72" s="17" t="s">
        <v>107</v>
      </c>
      <c r="E72" s="15">
        <f aca="true" t="shared" si="46" ref="E72:U72">SUM(E73)</f>
        <v>10000</v>
      </c>
      <c r="F72" s="15">
        <f t="shared" si="46"/>
        <v>0</v>
      </c>
      <c r="G72" s="15">
        <f t="shared" si="46"/>
        <v>10000</v>
      </c>
      <c r="H72" s="15">
        <f t="shared" si="46"/>
        <v>0</v>
      </c>
      <c r="I72" s="15">
        <f t="shared" si="46"/>
        <v>10000</v>
      </c>
      <c r="J72" s="15">
        <f t="shared" si="46"/>
        <v>0</v>
      </c>
      <c r="K72" s="15">
        <f t="shared" si="46"/>
        <v>10000</v>
      </c>
      <c r="L72" s="15">
        <f t="shared" si="46"/>
        <v>0</v>
      </c>
      <c r="M72" s="15">
        <f t="shared" si="46"/>
        <v>10000</v>
      </c>
      <c r="N72" s="15">
        <f t="shared" si="46"/>
        <v>0</v>
      </c>
      <c r="O72" s="15">
        <f t="shared" si="46"/>
        <v>10000</v>
      </c>
      <c r="P72" s="15">
        <f t="shared" si="46"/>
        <v>0</v>
      </c>
      <c r="Q72" s="15">
        <f t="shared" si="46"/>
        <v>10000</v>
      </c>
      <c r="R72" s="15">
        <f t="shared" si="46"/>
        <v>0</v>
      </c>
      <c r="S72" s="15">
        <f t="shared" si="46"/>
        <v>10000</v>
      </c>
      <c r="T72" s="15">
        <f t="shared" si="46"/>
        <v>0</v>
      </c>
      <c r="U72" s="15">
        <f t="shared" si="46"/>
        <v>10000</v>
      </c>
    </row>
    <row r="73" spans="1:21" s="4" customFormat="1" ht="21.75" customHeight="1">
      <c r="A73" s="16"/>
      <c r="B73" s="41"/>
      <c r="C73" s="42" t="s">
        <v>53</v>
      </c>
      <c r="D73" s="17" t="s">
        <v>54</v>
      </c>
      <c r="E73" s="15">
        <v>10000</v>
      </c>
      <c r="F73" s="15"/>
      <c r="G73" s="15">
        <f>SUM(E73:F73)</f>
        <v>10000</v>
      </c>
      <c r="H73" s="15"/>
      <c r="I73" s="15">
        <f>SUM(G73:H73)</f>
        <v>10000</v>
      </c>
      <c r="J73" s="15"/>
      <c r="K73" s="15">
        <f>SUM(I73:J73)</f>
        <v>10000</v>
      </c>
      <c r="L73" s="15"/>
      <c r="M73" s="15">
        <f>SUM(K73:L73)</f>
        <v>10000</v>
      </c>
      <c r="N73" s="15"/>
      <c r="O73" s="15">
        <f>SUM(M73:N73)</f>
        <v>10000</v>
      </c>
      <c r="P73" s="15"/>
      <c r="Q73" s="15">
        <f>SUM(O73:P73)</f>
        <v>10000</v>
      </c>
      <c r="R73" s="15"/>
      <c r="S73" s="15">
        <f>SUM(Q73:R73)</f>
        <v>10000</v>
      </c>
      <c r="T73" s="15"/>
      <c r="U73" s="15">
        <f>SUM(S73:T73)</f>
        <v>10000</v>
      </c>
    </row>
    <row r="74" spans="1:21" s="4" customFormat="1" ht="20.25" customHeight="1">
      <c r="A74" s="16"/>
      <c r="B74" s="41" t="s">
        <v>108</v>
      </c>
      <c r="C74" s="33"/>
      <c r="D74" s="17" t="s">
        <v>109</v>
      </c>
      <c r="E74" s="15">
        <f aca="true" t="shared" si="47" ref="E74:U74">SUM(E75)</f>
        <v>613212</v>
      </c>
      <c r="F74" s="15">
        <f t="shared" si="47"/>
        <v>0</v>
      </c>
      <c r="G74" s="15">
        <f t="shared" si="47"/>
        <v>613212</v>
      </c>
      <c r="H74" s="15">
        <f t="shared" si="47"/>
        <v>0</v>
      </c>
      <c r="I74" s="15">
        <f t="shared" si="47"/>
        <v>613212</v>
      </c>
      <c r="J74" s="15">
        <f t="shared" si="47"/>
        <v>0</v>
      </c>
      <c r="K74" s="15">
        <f t="shared" si="47"/>
        <v>613212</v>
      </c>
      <c r="L74" s="15">
        <f t="shared" si="47"/>
        <v>0</v>
      </c>
      <c r="M74" s="15">
        <f t="shared" si="47"/>
        <v>613212</v>
      </c>
      <c r="N74" s="15">
        <f t="shared" si="47"/>
        <v>0</v>
      </c>
      <c r="O74" s="15">
        <f t="shared" si="47"/>
        <v>613212</v>
      </c>
      <c r="P74" s="15">
        <f t="shared" si="47"/>
        <v>0</v>
      </c>
      <c r="Q74" s="15">
        <f t="shared" si="47"/>
        <v>613212</v>
      </c>
      <c r="R74" s="15">
        <f t="shared" si="47"/>
        <v>0</v>
      </c>
      <c r="S74" s="15">
        <f t="shared" si="47"/>
        <v>613212</v>
      </c>
      <c r="T74" s="15">
        <f t="shared" si="47"/>
        <v>0</v>
      </c>
      <c r="U74" s="15">
        <f t="shared" si="47"/>
        <v>613212</v>
      </c>
    </row>
    <row r="75" spans="1:21" s="4" customFormat="1" ht="21.75" customHeight="1">
      <c r="A75" s="16"/>
      <c r="B75" s="41"/>
      <c r="C75" s="42">
        <v>2920</v>
      </c>
      <c r="D75" s="17" t="s">
        <v>104</v>
      </c>
      <c r="E75" s="15">
        <v>613212</v>
      </c>
      <c r="F75" s="15"/>
      <c r="G75" s="15">
        <f>SUM(E75:F75)</f>
        <v>613212</v>
      </c>
      <c r="H75" s="15"/>
      <c r="I75" s="15">
        <f>SUM(G75:H75)</f>
        <v>613212</v>
      </c>
      <c r="J75" s="15"/>
      <c r="K75" s="15">
        <f>SUM(I75:J75)</f>
        <v>613212</v>
      </c>
      <c r="L75" s="15"/>
      <c r="M75" s="15">
        <f>SUM(K75:L75)</f>
        <v>613212</v>
      </c>
      <c r="N75" s="15"/>
      <c r="O75" s="15">
        <f>SUM(M75:N75)</f>
        <v>613212</v>
      </c>
      <c r="P75" s="15"/>
      <c r="Q75" s="15">
        <f>SUM(O75:P75)</f>
        <v>613212</v>
      </c>
      <c r="R75" s="15"/>
      <c r="S75" s="15">
        <f>SUM(Q75:R75)</f>
        <v>613212</v>
      </c>
      <c r="T75" s="15"/>
      <c r="U75" s="15">
        <f>SUM(S75:T75)</f>
        <v>613212</v>
      </c>
    </row>
    <row r="76" spans="1:21" s="4" customFormat="1" ht="21" customHeight="1">
      <c r="A76" s="6" t="s">
        <v>28</v>
      </c>
      <c r="B76" s="7"/>
      <c r="C76" s="8"/>
      <c r="D76" s="9" t="s">
        <v>29</v>
      </c>
      <c r="E76" s="40">
        <f aca="true" t="shared" si="48" ref="E76:Q76">SUM(E77,E81,)</f>
        <v>6782</v>
      </c>
      <c r="F76" s="40">
        <f t="shared" si="48"/>
        <v>0</v>
      </c>
      <c r="G76" s="40">
        <f t="shared" si="48"/>
        <v>6782</v>
      </c>
      <c r="H76" s="40">
        <f t="shared" si="48"/>
        <v>0</v>
      </c>
      <c r="I76" s="40">
        <f t="shared" si="48"/>
        <v>6782</v>
      </c>
      <c r="J76" s="40">
        <f t="shared" si="48"/>
        <v>2904</v>
      </c>
      <c r="K76" s="40">
        <f t="shared" si="48"/>
        <v>9686</v>
      </c>
      <c r="L76" s="40">
        <f t="shared" si="48"/>
        <v>0</v>
      </c>
      <c r="M76" s="40">
        <f t="shared" si="48"/>
        <v>9686</v>
      </c>
      <c r="N76" s="40">
        <f t="shared" si="48"/>
        <v>75816</v>
      </c>
      <c r="O76" s="40">
        <f t="shared" si="48"/>
        <v>85502</v>
      </c>
      <c r="P76" s="40">
        <f t="shared" si="48"/>
        <v>0</v>
      </c>
      <c r="Q76" s="40">
        <f t="shared" si="48"/>
        <v>85502</v>
      </c>
      <c r="R76" s="40">
        <f>SUM(R77,R81,)</f>
        <v>0</v>
      </c>
      <c r="S76" s="40">
        <f>SUM(S77,S81,)</f>
        <v>85502</v>
      </c>
      <c r="T76" s="40">
        <f>SUM(T77,T81,)</f>
        <v>0</v>
      </c>
      <c r="U76" s="40">
        <f>SUM(U77,U81,)</f>
        <v>85502</v>
      </c>
    </row>
    <row r="77" spans="1:21" s="4" customFormat="1" ht="18.75" customHeight="1">
      <c r="A77" s="14"/>
      <c r="B77" s="21" t="s">
        <v>30</v>
      </c>
      <c r="C77" s="22"/>
      <c r="D77" s="10" t="s">
        <v>20</v>
      </c>
      <c r="E77" s="15">
        <f aca="true" t="shared" si="49" ref="E77:L77">SUM(E79:E79)</f>
        <v>4782</v>
      </c>
      <c r="F77" s="15">
        <f t="shared" si="49"/>
        <v>0</v>
      </c>
      <c r="G77" s="15">
        <f t="shared" si="49"/>
        <v>4782</v>
      </c>
      <c r="H77" s="15">
        <f t="shared" si="49"/>
        <v>0</v>
      </c>
      <c r="I77" s="15">
        <f t="shared" si="49"/>
        <v>4782</v>
      </c>
      <c r="J77" s="15">
        <f t="shared" si="49"/>
        <v>2904</v>
      </c>
      <c r="K77" s="15">
        <f t="shared" si="49"/>
        <v>7686</v>
      </c>
      <c r="L77" s="15">
        <f t="shared" si="49"/>
        <v>0</v>
      </c>
      <c r="M77" s="15">
        <f aca="true" t="shared" si="50" ref="M77:S77">SUM(M78:M80)</f>
        <v>7686</v>
      </c>
      <c r="N77" s="15">
        <f t="shared" si="50"/>
        <v>75816</v>
      </c>
      <c r="O77" s="15">
        <f t="shared" si="50"/>
        <v>83502</v>
      </c>
      <c r="P77" s="15">
        <f t="shared" si="50"/>
        <v>0</v>
      </c>
      <c r="Q77" s="15">
        <f t="shared" si="50"/>
        <v>83502</v>
      </c>
      <c r="R77" s="15">
        <f t="shared" si="50"/>
        <v>0</v>
      </c>
      <c r="S77" s="15">
        <f t="shared" si="50"/>
        <v>83502</v>
      </c>
      <c r="T77" s="15">
        <f>SUM(T78:T80)</f>
        <v>0</v>
      </c>
      <c r="U77" s="15">
        <f>SUM(U78:U80)</f>
        <v>83502</v>
      </c>
    </row>
    <row r="78" spans="1:21" s="4" customFormat="1" ht="33.75">
      <c r="A78" s="21"/>
      <c r="B78" s="14"/>
      <c r="C78" s="22">
        <v>2030</v>
      </c>
      <c r="D78" s="17" t="s">
        <v>114</v>
      </c>
      <c r="E78" s="15"/>
      <c r="F78" s="15"/>
      <c r="G78" s="15"/>
      <c r="H78" s="15"/>
      <c r="I78" s="15"/>
      <c r="J78" s="15"/>
      <c r="K78" s="15"/>
      <c r="L78" s="15"/>
      <c r="M78" s="15">
        <v>0</v>
      </c>
      <c r="N78" s="15">
        <v>11966</v>
      </c>
      <c r="O78" s="15">
        <f>SUM(M78:N78)</f>
        <v>11966</v>
      </c>
      <c r="P78" s="15"/>
      <c r="Q78" s="15">
        <f>SUM(O78:P78)</f>
        <v>11966</v>
      </c>
      <c r="R78" s="15"/>
      <c r="S78" s="15">
        <f>SUM(Q78:R78)</f>
        <v>11966</v>
      </c>
      <c r="T78" s="15"/>
      <c r="U78" s="15">
        <f>SUM(S78:T78)</f>
        <v>11966</v>
      </c>
    </row>
    <row r="79" spans="1:21" s="4" customFormat="1" ht="45">
      <c r="A79" s="21"/>
      <c r="B79" s="14"/>
      <c r="C79" s="45">
        <v>2310</v>
      </c>
      <c r="D79" s="10" t="s">
        <v>112</v>
      </c>
      <c r="E79" s="15">
        <v>4782</v>
      </c>
      <c r="F79" s="15"/>
      <c r="G79" s="15">
        <f>SUM(E79:F79)</f>
        <v>4782</v>
      </c>
      <c r="H79" s="15"/>
      <c r="I79" s="15">
        <f>SUM(G79:H79)</f>
        <v>4782</v>
      </c>
      <c r="J79" s="15">
        <v>2904</v>
      </c>
      <c r="K79" s="15">
        <f>SUM(I79:J79)</f>
        <v>7686</v>
      </c>
      <c r="L79" s="15"/>
      <c r="M79" s="15">
        <f>SUM(K79:L79)</f>
        <v>7686</v>
      </c>
      <c r="N79" s="15"/>
      <c r="O79" s="15">
        <f>SUM(M79:N79)</f>
        <v>7686</v>
      </c>
      <c r="P79" s="15"/>
      <c r="Q79" s="15">
        <f>SUM(O79:P79)</f>
        <v>7686</v>
      </c>
      <c r="R79" s="15"/>
      <c r="S79" s="15">
        <f>SUM(Q79:R79)</f>
        <v>7686</v>
      </c>
      <c r="T79" s="15"/>
      <c r="U79" s="15">
        <f>SUM(S79:T79)</f>
        <v>7686</v>
      </c>
    </row>
    <row r="80" spans="1:21" s="4" customFormat="1" ht="45">
      <c r="A80" s="21"/>
      <c r="B80" s="14"/>
      <c r="C80" s="45">
        <v>6330</v>
      </c>
      <c r="D80" s="10" t="s">
        <v>150</v>
      </c>
      <c r="E80" s="15"/>
      <c r="F80" s="15"/>
      <c r="G80" s="15"/>
      <c r="H80" s="15"/>
      <c r="I80" s="15"/>
      <c r="J80" s="15"/>
      <c r="K80" s="15"/>
      <c r="L80" s="15"/>
      <c r="M80" s="15">
        <v>0</v>
      </c>
      <c r="N80" s="15">
        <v>63850</v>
      </c>
      <c r="O80" s="15">
        <f>SUM(M80:N80)</f>
        <v>63850</v>
      </c>
      <c r="P80" s="15"/>
      <c r="Q80" s="15">
        <f>SUM(O80:P80)</f>
        <v>63850</v>
      </c>
      <c r="R80" s="15"/>
      <c r="S80" s="15">
        <f>SUM(Q80:R80)</f>
        <v>63850</v>
      </c>
      <c r="T80" s="15"/>
      <c r="U80" s="15">
        <f>SUM(S80:T80)</f>
        <v>63850</v>
      </c>
    </row>
    <row r="81" spans="1:21" s="4" customFormat="1" ht="19.5" customHeight="1">
      <c r="A81" s="16"/>
      <c r="B81" s="41">
        <v>80104</v>
      </c>
      <c r="C81" s="42"/>
      <c r="D81" s="10" t="s">
        <v>31</v>
      </c>
      <c r="E81" s="15">
        <f aca="true" t="shared" si="51" ref="E81:U81">SUM(E82)</f>
        <v>2000</v>
      </c>
      <c r="F81" s="15">
        <f t="shared" si="51"/>
        <v>0</v>
      </c>
      <c r="G81" s="15">
        <f t="shared" si="51"/>
        <v>2000</v>
      </c>
      <c r="H81" s="15">
        <f t="shared" si="51"/>
        <v>0</v>
      </c>
      <c r="I81" s="15">
        <f t="shared" si="51"/>
        <v>2000</v>
      </c>
      <c r="J81" s="15">
        <f t="shared" si="51"/>
        <v>0</v>
      </c>
      <c r="K81" s="15">
        <f t="shared" si="51"/>
        <v>2000</v>
      </c>
      <c r="L81" s="15">
        <f t="shared" si="51"/>
        <v>0</v>
      </c>
      <c r="M81" s="15">
        <f t="shared" si="51"/>
        <v>2000</v>
      </c>
      <c r="N81" s="15">
        <f t="shared" si="51"/>
        <v>0</v>
      </c>
      <c r="O81" s="15">
        <f t="shared" si="51"/>
        <v>2000</v>
      </c>
      <c r="P81" s="15">
        <f t="shared" si="51"/>
        <v>0</v>
      </c>
      <c r="Q81" s="15">
        <f t="shared" si="51"/>
        <v>2000</v>
      </c>
      <c r="R81" s="15">
        <f t="shared" si="51"/>
        <v>0</v>
      </c>
      <c r="S81" s="15">
        <f t="shared" si="51"/>
        <v>2000</v>
      </c>
      <c r="T81" s="15">
        <f t="shared" si="51"/>
        <v>0</v>
      </c>
      <c r="U81" s="15">
        <f t="shared" si="51"/>
        <v>2000</v>
      </c>
    </row>
    <row r="82" spans="1:21" s="4" customFormat="1" ht="67.5">
      <c r="A82" s="16"/>
      <c r="B82" s="41"/>
      <c r="C82" s="42" t="s">
        <v>45</v>
      </c>
      <c r="D82" s="10" t="s">
        <v>46</v>
      </c>
      <c r="E82" s="15">
        <v>2000</v>
      </c>
      <c r="F82" s="15"/>
      <c r="G82" s="15">
        <f>SUM(E82:F82)</f>
        <v>2000</v>
      </c>
      <c r="H82" s="15"/>
      <c r="I82" s="15">
        <f>SUM(G82:H82)</f>
        <v>2000</v>
      </c>
      <c r="J82" s="15"/>
      <c r="K82" s="15">
        <f>SUM(I82:J82)</f>
        <v>2000</v>
      </c>
      <c r="L82" s="15"/>
      <c r="M82" s="15">
        <f>SUM(K82:L82)</f>
        <v>2000</v>
      </c>
      <c r="N82" s="15"/>
      <c r="O82" s="15">
        <f>SUM(M82:N82)</f>
        <v>2000</v>
      </c>
      <c r="P82" s="15"/>
      <c r="Q82" s="15">
        <f>SUM(O82:P82)</f>
        <v>2000</v>
      </c>
      <c r="R82" s="15"/>
      <c r="S82" s="15">
        <f>SUM(Q82:R82)</f>
        <v>2000</v>
      </c>
      <c r="T82" s="15"/>
      <c r="U82" s="15">
        <f>SUM(S82:T82)</f>
        <v>2000</v>
      </c>
    </row>
    <row r="83" spans="1:21" s="1" customFormat="1" ht="21.75" customHeight="1">
      <c r="A83" s="36" t="s">
        <v>113</v>
      </c>
      <c r="B83" s="37"/>
      <c r="C83" s="38"/>
      <c r="D83" s="39" t="s">
        <v>34</v>
      </c>
      <c r="E83" s="40">
        <f aca="true" t="shared" si="52" ref="E83:Q83">SUM(E84,E86,E89,E93,E96,E91)</f>
        <v>7964296</v>
      </c>
      <c r="F83" s="40">
        <f t="shared" si="52"/>
        <v>530000</v>
      </c>
      <c r="G83" s="40">
        <f t="shared" si="52"/>
        <v>8494296</v>
      </c>
      <c r="H83" s="40">
        <f t="shared" si="52"/>
        <v>-73</v>
      </c>
      <c r="I83" s="40">
        <f t="shared" si="52"/>
        <v>8494223</v>
      </c>
      <c r="J83" s="40">
        <f t="shared" si="52"/>
        <v>5500</v>
      </c>
      <c r="K83" s="40">
        <f t="shared" si="52"/>
        <v>8499723</v>
      </c>
      <c r="L83" s="40">
        <f t="shared" si="52"/>
        <v>0</v>
      </c>
      <c r="M83" s="40">
        <f t="shared" si="52"/>
        <v>8499723</v>
      </c>
      <c r="N83" s="40">
        <f t="shared" si="52"/>
        <v>82751</v>
      </c>
      <c r="O83" s="40">
        <f t="shared" si="52"/>
        <v>8582474</v>
      </c>
      <c r="P83" s="40">
        <f t="shared" si="52"/>
        <v>0</v>
      </c>
      <c r="Q83" s="40">
        <f t="shared" si="52"/>
        <v>8582474</v>
      </c>
      <c r="R83" s="40">
        <f>SUM(R84,R86,R89,R93,R96,R91)</f>
        <v>0</v>
      </c>
      <c r="S83" s="40">
        <f>SUM(S84,S86,S89,S93,S96,S91)</f>
        <v>8582474</v>
      </c>
      <c r="T83" s="40">
        <f>SUM(T84,T86,T89,T93,T96,T91)</f>
        <v>0</v>
      </c>
      <c r="U83" s="40">
        <f>SUM(U84,U86,U89,U93,U96,U91)</f>
        <v>8582474</v>
      </c>
    </row>
    <row r="84" spans="1:21" s="4" customFormat="1" ht="45">
      <c r="A84" s="16"/>
      <c r="B84" s="11">
        <v>85212</v>
      </c>
      <c r="C84" s="19"/>
      <c r="D84" s="17" t="s">
        <v>36</v>
      </c>
      <c r="E84" s="15">
        <f aca="true" t="shared" si="53" ref="E84:U84">SUM(E85:E85)</f>
        <v>6551300</v>
      </c>
      <c r="F84" s="15">
        <f t="shared" si="53"/>
        <v>0</v>
      </c>
      <c r="G84" s="15">
        <f t="shared" si="53"/>
        <v>6551300</v>
      </c>
      <c r="H84" s="15">
        <f t="shared" si="53"/>
        <v>0</v>
      </c>
      <c r="I84" s="15">
        <f t="shared" si="53"/>
        <v>6551300</v>
      </c>
      <c r="J84" s="15">
        <f t="shared" si="53"/>
        <v>0</v>
      </c>
      <c r="K84" s="15">
        <f t="shared" si="53"/>
        <v>6551300</v>
      </c>
      <c r="L84" s="15">
        <f t="shared" si="53"/>
        <v>0</v>
      </c>
      <c r="M84" s="15">
        <f t="shared" si="53"/>
        <v>6551300</v>
      </c>
      <c r="N84" s="15">
        <f t="shared" si="53"/>
        <v>0</v>
      </c>
      <c r="O84" s="15">
        <f t="shared" si="53"/>
        <v>6551300</v>
      </c>
      <c r="P84" s="15">
        <f t="shared" si="53"/>
        <v>0</v>
      </c>
      <c r="Q84" s="15">
        <f t="shared" si="53"/>
        <v>6551300</v>
      </c>
      <c r="R84" s="15">
        <f t="shared" si="53"/>
        <v>0</v>
      </c>
      <c r="S84" s="15">
        <f t="shared" si="53"/>
        <v>6551300</v>
      </c>
      <c r="T84" s="15">
        <f t="shared" si="53"/>
        <v>0</v>
      </c>
      <c r="U84" s="15">
        <f t="shared" si="53"/>
        <v>6551300</v>
      </c>
    </row>
    <row r="85" spans="1:21" s="4" customFormat="1" ht="56.25">
      <c r="A85" s="16"/>
      <c r="B85" s="11"/>
      <c r="C85" s="19">
        <v>2010</v>
      </c>
      <c r="D85" s="17" t="s">
        <v>56</v>
      </c>
      <c r="E85" s="15">
        <v>6551300</v>
      </c>
      <c r="F85" s="15"/>
      <c r="G85" s="15">
        <f>SUM(E85:F85)</f>
        <v>6551300</v>
      </c>
      <c r="H85" s="15"/>
      <c r="I85" s="15">
        <f>SUM(G85:H85)</f>
        <v>6551300</v>
      </c>
      <c r="J85" s="15"/>
      <c r="K85" s="15">
        <f>SUM(I85:J85)</f>
        <v>6551300</v>
      </c>
      <c r="L85" s="15"/>
      <c r="M85" s="15">
        <f>SUM(K85:L85)</f>
        <v>6551300</v>
      </c>
      <c r="N85" s="15"/>
      <c r="O85" s="15">
        <f>SUM(M85:N85)</f>
        <v>6551300</v>
      </c>
      <c r="P85" s="15"/>
      <c r="Q85" s="15">
        <f>SUM(O85:P85)</f>
        <v>6551300</v>
      </c>
      <c r="R85" s="15"/>
      <c r="S85" s="15">
        <f>SUM(Q85:R85)</f>
        <v>6551300</v>
      </c>
      <c r="T85" s="15"/>
      <c r="U85" s="15">
        <f>SUM(S85:T85)</f>
        <v>6551300</v>
      </c>
    </row>
    <row r="86" spans="1:21" s="4" customFormat="1" ht="67.5">
      <c r="A86" s="16"/>
      <c r="B86" s="11">
        <v>85213</v>
      </c>
      <c r="C86" s="33"/>
      <c r="D86" s="17" t="s">
        <v>35</v>
      </c>
      <c r="E86" s="15">
        <f aca="true" t="shared" si="54" ref="E86:Q86">SUM(E87:E88)</f>
        <v>49134</v>
      </c>
      <c r="F86" s="15">
        <f t="shared" si="54"/>
        <v>0</v>
      </c>
      <c r="G86" s="15">
        <f t="shared" si="54"/>
        <v>49134</v>
      </c>
      <c r="H86" s="15">
        <f t="shared" si="54"/>
        <v>-73</v>
      </c>
      <c r="I86" s="15">
        <f t="shared" si="54"/>
        <v>49061</v>
      </c>
      <c r="J86" s="15">
        <f t="shared" si="54"/>
        <v>0</v>
      </c>
      <c r="K86" s="15">
        <f t="shared" si="54"/>
        <v>49061</v>
      </c>
      <c r="L86" s="15">
        <f t="shared" si="54"/>
        <v>0</v>
      </c>
      <c r="M86" s="15">
        <f t="shared" si="54"/>
        <v>49061</v>
      </c>
      <c r="N86" s="15">
        <f t="shared" si="54"/>
        <v>0</v>
      </c>
      <c r="O86" s="15">
        <f t="shared" si="54"/>
        <v>49061</v>
      </c>
      <c r="P86" s="15">
        <f t="shared" si="54"/>
        <v>0</v>
      </c>
      <c r="Q86" s="15">
        <f t="shared" si="54"/>
        <v>49061</v>
      </c>
      <c r="R86" s="15">
        <f>SUM(R87:R88)</f>
        <v>0</v>
      </c>
      <c r="S86" s="15">
        <f>SUM(S87:S88)</f>
        <v>49061</v>
      </c>
      <c r="T86" s="15">
        <f>SUM(T87:T88)</f>
        <v>0</v>
      </c>
      <c r="U86" s="15">
        <f>SUM(U87:U88)</f>
        <v>49061</v>
      </c>
    </row>
    <row r="87" spans="1:21" s="4" customFormat="1" ht="56.25">
      <c r="A87" s="16"/>
      <c r="B87" s="11"/>
      <c r="C87" s="33">
        <v>2010</v>
      </c>
      <c r="D87" s="17" t="s">
        <v>56</v>
      </c>
      <c r="E87" s="15">
        <v>12000</v>
      </c>
      <c r="F87" s="15"/>
      <c r="G87" s="15">
        <f>SUM(E87:F87)</f>
        <v>12000</v>
      </c>
      <c r="H87" s="15">
        <v>-73</v>
      </c>
      <c r="I87" s="15">
        <f>SUM(G87:H87)</f>
        <v>11927</v>
      </c>
      <c r="J87" s="15"/>
      <c r="K87" s="15">
        <f>SUM(I87:J87)</f>
        <v>11927</v>
      </c>
      <c r="L87" s="15"/>
      <c r="M87" s="15">
        <f>SUM(K87:L87)</f>
        <v>11927</v>
      </c>
      <c r="N87" s="15"/>
      <c r="O87" s="15">
        <f>SUM(M87:N87)</f>
        <v>11927</v>
      </c>
      <c r="P87" s="15"/>
      <c r="Q87" s="15">
        <f>SUM(O87:P87)</f>
        <v>11927</v>
      </c>
      <c r="R87" s="15"/>
      <c r="S87" s="15">
        <f>SUM(Q87:R87)</f>
        <v>11927</v>
      </c>
      <c r="T87" s="15"/>
      <c r="U87" s="15">
        <f>SUM(S87:T87)</f>
        <v>11927</v>
      </c>
    </row>
    <row r="88" spans="1:21" s="4" customFormat="1" ht="33.75">
      <c r="A88" s="16"/>
      <c r="B88" s="11"/>
      <c r="C88" s="42">
        <v>2030</v>
      </c>
      <c r="D88" s="17" t="s">
        <v>114</v>
      </c>
      <c r="E88" s="15">
        <v>37134</v>
      </c>
      <c r="F88" s="15"/>
      <c r="G88" s="15">
        <f>SUM(E88:F88)</f>
        <v>37134</v>
      </c>
      <c r="H88" s="15"/>
      <c r="I88" s="15">
        <f>SUM(G88:H88)</f>
        <v>37134</v>
      </c>
      <c r="J88" s="15"/>
      <c r="K88" s="15">
        <f>SUM(I88:J88)</f>
        <v>37134</v>
      </c>
      <c r="L88" s="15"/>
      <c r="M88" s="15">
        <f>SUM(K88:L88)</f>
        <v>37134</v>
      </c>
      <c r="N88" s="15"/>
      <c r="O88" s="15">
        <f>SUM(M88:N88)</f>
        <v>37134</v>
      </c>
      <c r="P88" s="15"/>
      <c r="Q88" s="15">
        <f>SUM(O88:P88)</f>
        <v>37134</v>
      </c>
      <c r="R88" s="15"/>
      <c r="S88" s="15">
        <f>SUM(Q88:R88)</f>
        <v>37134</v>
      </c>
      <c r="T88" s="15"/>
      <c r="U88" s="15">
        <f>SUM(S88:T88)</f>
        <v>37134</v>
      </c>
    </row>
    <row r="89" spans="1:21" s="4" customFormat="1" ht="22.5">
      <c r="A89" s="16"/>
      <c r="B89" s="41" t="s">
        <v>115</v>
      </c>
      <c r="C89" s="33"/>
      <c r="D89" s="17" t="s">
        <v>116</v>
      </c>
      <c r="E89" s="15">
        <f aca="true" t="shared" si="55" ref="E89:U89">SUM(E90:E90)</f>
        <v>539695</v>
      </c>
      <c r="F89" s="15">
        <f t="shared" si="55"/>
        <v>0</v>
      </c>
      <c r="G89" s="15">
        <f t="shared" si="55"/>
        <v>539695</v>
      </c>
      <c r="H89" s="15">
        <f t="shared" si="55"/>
        <v>0</v>
      </c>
      <c r="I89" s="15">
        <f t="shared" si="55"/>
        <v>539695</v>
      </c>
      <c r="J89" s="15">
        <f t="shared" si="55"/>
        <v>0</v>
      </c>
      <c r="K89" s="15">
        <f t="shared" si="55"/>
        <v>539695</v>
      </c>
      <c r="L89" s="15">
        <f t="shared" si="55"/>
        <v>0</v>
      </c>
      <c r="M89" s="15">
        <f t="shared" si="55"/>
        <v>539695</v>
      </c>
      <c r="N89" s="15">
        <f t="shared" si="55"/>
        <v>0</v>
      </c>
      <c r="O89" s="15">
        <f t="shared" si="55"/>
        <v>539695</v>
      </c>
      <c r="P89" s="15">
        <f t="shared" si="55"/>
        <v>0</v>
      </c>
      <c r="Q89" s="15">
        <f t="shared" si="55"/>
        <v>539695</v>
      </c>
      <c r="R89" s="15">
        <f t="shared" si="55"/>
        <v>0</v>
      </c>
      <c r="S89" s="15">
        <f t="shared" si="55"/>
        <v>539695</v>
      </c>
      <c r="T89" s="15">
        <f t="shared" si="55"/>
        <v>0</v>
      </c>
      <c r="U89" s="15">
        <f t="shared" si="55"/>
        <v>539695</v>
      </c>
    </row>
    <row r="90" spans="1:21" s="4" customFormat="1" ht="33.75">
      <c r="A90" s="16"/>
      <c r="B90" s="41"/>
      <c r="C90" s="42">
        <v>2030</v>
      </c>
      <c r="D90" s="17" t="s">
        <v>114</v>
      </c>
      <c r="E90" s="15">
        <v>539695</v>
      </c>
      <c r="F90" s="15"/>
      <c r="G90" s="15">
        <f>SUM(E90:F90)</f>
        <v>539695</v>
      </c>
      <c r="H90" s="15"/>
      <c r="I90" s="15">
        <f>SUM(G90:H90)</f>
        <v>539695</v>
      </c>
      <c r="J90" s="15"/>
      <c r="K90" s="15">
        <f>SUM(I90:J90)</f>
        <v>539695</v>
      </c>
      <c r="L90" s="15"/>
      <c r="M90" s="15">
        <f>SUM(K90:L90)</f>
        <v>539695</v>
      </c>
      <c r="N90" s="15"/>
      <c r="O90" s="15">
        <f>SUM(M90:N90)</f>
        <v>539695</v>
      </c>
      <c r="P90" s="15"/>
      <c r="Q90" s="15">
        <f>SUM(O90:P90)</f>
        <v>539695</v>
      </c>
      <c r="R90" s="15"/>
      <c r="S90" s="15">
        <f>SUM(Q90:R90)</f>
        <v>539695</v>
      </c>
      <c r="T90" s="15"/>
      <c r="U90" s="15">
        <f>SUM(S90:T90)</f>
        <v>539695</v>
      </c>
    </row>
    <row r="91" spans="1:21" s="4" customFormat="1" ht="21.75" customHeight="1">
      <c r="A91" s="16"/>
      <c r="B91" s="41">
        <v>85216</v>
      </c>
      <c r="C91" s="42"/>
      <c r="D91" s="17" t="s">
        <v>37</v>
      </c>
      <c r="E91" s="15">
        <f aca="true" t="shared" si="56" ref="E91:U91">SUM(E92)</f>
        <v>449868</v>
      </c>
      <c r="F91" s="15">
        <f t="shared" si="56"/>
        <v>0</v>
      </c>
      <c r="G91" s="15">
        <f t="shared" si="56"/>
        <v>449868</v>
      </c>
      <c r="H91" s="15">
        <f t="shared" si="56"/>
        <v>0</v>
      </c>
      <c r="I91" s="15">
        <f t="shared" si="56"/>
        <v>449868</v>
      </c>
      <c r="J91" s="15">
        <f t="shared" si="56"/>
        <v>0</v>
      </c>
      <c r="K91" s="15">
        <f t="shared" si="56"/>
        <v>449868</v>
      </c>
      <c r="L91" s="15">
        <f t="shared" si="56"/>
        <v>0</v>
      </c>
      <c r="M91" s="15">
        <f t="shared" si="56"/>
        <v>449868</v>
      </c>
      <c r="N91" s="15">
        <f t="shared" si="56"/>
        <v>0</v>
      </c>
      <c r="O91" s="15">
        <f t="shared" si="56"/>
        <v>449868</v>
      </c>
      <c r="P91" s="15">
        <f t="shared" si="56"/>
        <v>0</v>
      </c>
      <c r="Q91" s="15">
        <f t="shared" si="56"/>
        <v>449868</v>
      </c>
      <c r="R91" s="15">
        <f t="shared" si="56"/>
        <v>0</v>
      </c>
      <c r="S91" s="15">
        <f t="shared" si="56"/>
        <v>449868</v>
      </c>
      <c r="T91" s="15">
        <f t="shared" si="56"/>
        <v>0</v>
      </c>
      <c r="U91" s="15">
        <f t="shared" si="56"/>
        <v>449868</v>
      </c>
    </row>
    <row r="92" spans="1:21" s="4" customFormat="1" ht="33.75">
      <c r="A92" s="16"/>
      <c r="B92" s="41"/>
      <c r="C92" s="42">
        <v>2030</v>
      </c>
      <c r="D92" s="17" t="s">
        <v>114</v>
      </c>
      <c r="E92" s="15">
        <v>449868</v>
      </c>
      <c r="F92" s="15"/>
      <c r="G92" s="15">
        <f>SUM(E92:F92)</f>
        <v>449868</v>
      </c>
      <c r="H92" s="15"/>
      <c r="I92" s="15">
        <f>SUM(G92:H92)</f>
        <v>449868</v>
      </c>
      <c r="J92" s="15"/>
      <c r="K92" s="15">
        <f>SUM(I92:J92)</f>
        <v>449868</v>
      </c>
      <c r="L92" s="15"/>
      <c r="M92" s="15">
        <f>SUM(K92:L92)</f>
        <v>449868</v>
      </c>
      <c r="N92" s="15"/>
      <c r="O92" s="15">
        <f>SUM(M92:N92)</f>
        <v>449868</v>
      </c>
      <c r="P92" s="15"/>
      <c r="Q92" s="15">
        <f>SUM(O92:P92)</f>
        <v>449868</v>
      </c>
      <c r="R92" s="15"/>
      <c r="S92" s="15">
        <f>SUM(Q92:R92)</f>
        <v>449868</v>
      </c>
      <c r="T92" s="15"/>
      <c r="U92" s="15">
        <f>SUM(S92:T92)</f>
        <v>449868</v>
      </c>
    </row>
    <row r="93" spans="1:21" s="4" customFormat="1" ht="19.5" customHeight="1">
      <c r="A93" s="16"/>
      <c r="B93" s="41" t="s">
        <v>117</v>
      </c>
      <c r="C93" s="33"/>
      <c r="D93" s="17" t="s">
        <v>21</v>
      </c>
      <c r="E93" s="15">
        <f>SUM(E94:E94)</f>
        <v>374299</v>
      </c>
      <c r="F93" s="15">
        <f>SUM(F94:F94)</f>
        <v>0</v>
      </c>
      <c r="G93" s="15">
        <f>SUM(G94:G94)</f>
        <v>374299</v>
      </c>
      <c r="H93" s="15">
        <f>SUM(H94:H94)</f>
        <v>0</v>
      </c>
      <c r="I93" s="15">
        <f aca="true" t="shared" si="57" ref="I93:O93">SUM(I94:I95)</f>
        <v>374299</v>
      </c>
      <c r="J93" s="15">
        <f t="shared" si="57"/>
        <v>5500</v>
      </c>
      <c r="K93" s="15">
        <f t="shared" si="57"/>
        <v>379799</v>
      </c>
      <c r="L93" s="15">
        <f t="shared" si="57"/>
        <v>0</v>
      </c>
      <c r="M93" s="15">
        <f t="shared" si="57"/>
        <v>379799</v>
      </c>
      <c r="N93" s="15">
        <f t="shared" si="57"/>
        <v>13351</v>
      </c>
      <c r="O93" s="15">
        <f t="shared" si="57"/>
        <v>393150</v>
      </c>
      <c r="P93" s="15">
        <f aca="true" t="shared" si="58" ref="P93:U93">SUM(P94:P95)</f>
        <v>0</v>
      </c>
      <c r="Q93" s="15">
        <f t="shared" si="58"/>
        <v>393150</v>
      </c>
      <c r="R93" s="15">
        <f t="shared" si="58"/>
        <v>0</v>
      </c>
      <c r="S93" s="15">
        <f t="shared" si="58"/>
        <v>393150</v>
      </c>
      <c r="T93" s="15">
        <f t="shared" si="58"/>
        <v>0</v>
      </c>
      <c r="U93" s="15">
        <f t="shared" si="58"/>
        <v>393150</v>
      </c>
    </row>
    <row r="94" spans="1:21" s="4" customFormat="1" ht="33.75">
      <c r="A94" s="16"/>
      <c r="B94" s="41"/>
      <c r="C94" s="42">
        <v>2030</v>
      </c>
      <c r="D94" s="17" t="s">
        <v>114</v>
      </c>
      <c r="E94" s="15">
        <v>374299</v>
      </c>
      <c r="F94" s="15"/>
      <c r="G94" s="15">
        <f>SUM(E94:F94)</f>
        <v>374299</v>
      </c>
      <c r="H94" s="15"/>
      <c r="I94" s="15">
        <f>SUM(G94:H94)</f>
        <v>374299</v>
      </c>
      <c r="J94" s="15"/>
      <c r="K94" s="15">
        <f>SUM(I94:J94)</f>
        <v>374299</v>
      </c>
      <c r="L94" s="15"/>
      <c r="M94" s="15">
        <f>SUM(K94:L94)</f>
        <v>374299</v>
      </c>
      <c r="N94" s="15">
        <v>13351</v>
      </c>
      <c r="O94" s="15">
        <f>SUM(M94:N94)</f>
        <v>387650</v>
      </c>
      <c r="P94" s="15"/>
      <c r="Q94" s="15">
        <f>SUM(O94:P94)</f>
        <v>387650</v>
      </c>
      <c r="R94" s="15"/>
      <c r="S94" s="15">
        <f>SUM(Q94:R94)</f>
        <v>387650</v>
      </c>
      <c r="T94" s="15"/>
      <c r="U94" s="15">
        <f>SUM(S94:T94)</f>
        <v>387650</v>
      </c>
    </row>
    <row r="95" spans="1:21" s="4" customFormat="1" ht="56.25">
      <c r="A95" s="16"/>
      <c r="B95" s="41"/>
      <c r="C95" s="42">
        <v>2010</v>
      </c>
      <c r="D95" s="17" t="s">
        <v>56</v>
      </c>
      <c r="E95" s="15"/>
      <c r="F95" s="15"/>
      <c r="G95" s="15"/>
      <c r="H95" s="15"/>
      <c r="I95" s="15">
        <v>0</v>
      </c>
      <c r="J95" s="15">
        <v>5500</v>
      </c>
      <c r="K95" s="15">
        <f>SUM(I95:J95)</f>
        <v>5500</v>
      </c>
      <c r="L95" s="15"/>
      <c r="M95" s="15">
        <f>SUM(K95:L95)</f>
        <v>5500</v>
      </c>
      <c r="N95" s="15"/>
      <c r="O95" s="15">
        <f>SUM(M95:N95)</f>
        <v>5500</v>
      </c>
      <c r="P95" s="15"/>
      <c r="Q95" s="15">
        <f>SUM(O95:P95)</f>
        <v>5500</v>
      </c>
      <c r="R95" s="15"/>
      <c r="S95" s="15">
        <f>SUM(Q95:R95)</f>
        <v>5500</v>
      </c>
      <c r="T95" s="15"/>
      <c r="U95" s="15">
        <f>SUM(S95:T95)</f>
        <v>5500</v>
      </c>
    </row>
    <row r="96" spans="1:21" s="4" customFormat="1" ht="21" customHeight="1">
      <c r="A96" s="16"/>
      <c r="B96" s="41">
        <v>85295</v>
      </c>
      <c r="C96" s="42"/>
      <c r="D96" s="17" t="s">
        <v>118</v>
      </c>
      <c r="E96" s="15">
        <f aca="true" t="shared" si="59" ref="E96:U96">SUM(E97:E97)</f>
        <v>0</v>
      </c>
      <c r="F96" s="15">
        <f t="shared" si="59"/>
        <v>530000</v>
      </c>
      <c r="G96" s="15">
        <f t="shared" si="59"/>
        <v>530000</v>
      </c>
      <c r="H96" s="15">
        <f t="shared" si="59"/>
        <v>0</v>
      </c>
      <c r="I96" s="15">
        <f t="shared" si="59"/>
        <v>530000</v>
      </c>
      <c r="J96" s="15">
        <f t="shared" si="59"/>
        <v>0</v>
      </c>
      <c r="K96" s="15">
        <f t="shared" si="59"/>
        <v>530000</v>
      </c>
      <c r="L96" s="15">
        <f t="shared" si="59"/>
        <v>0</v>
      </c>
      <c r="M96" s="15">
        <f t="shared" si="59"/>
        <v>530000</v>
      </c>
      <c r="N96" s="15">
        <f t="shared" si="59"/>
        <v>69400</v>
      </c>
      <c r="O96" s="15">
        <f t="shared" si="59"/>
        <v>599400</v>
      </c>
      <c r="P96" s="15">
        <f t="shared" si="59"/>
        <v>0</v>
      </c>
      <c r="Q96" s="15">
        <f t="shared" si="59"/>
        <v>599400</v>
      </c>
      <c r="R96" s="15">
        <f t="shared" si="59"/>
        <v>0</v>
      </c>
      <c r="S96" s="15">
        <f t="shared" si="59"/>
        <v>599400</v>
      </c>
      <c r="T96" s="15">
        <f t="shared" si="59"/>
        <v>0</v>
      </c>
      <c r="U96" s="15">
        <f t="shared" si="59"/>
        <v>599400</v>
      </c>
    </row>
    <row r="97" spans="1:21" s="4" customFormat="1" ht="33.75">
      <c r="A97" s="16"/>
      <c r="B97" s="41"/>
      <c r="C97" s="19">
        <v>2030</v>
      </c>
      <c r="D97" s="17" t="s">
        <v>114</v>
      </c>
      <c r="E97" s="15">
        <v>0</v>
      </c>
      <c r="F97" s="15">
        <v>530000</v>
      </c>
      <c r="G97" s="15">
        <f>SUM(E97:F97)</f>
        <v>530000</v>
      </c>
      <c r="H97" s="15"/>
      <c r="I97" s="15">
        <f>SUM(G97:H97)</f>
        <v>530000</v>
      </c>
      <c r="J97" s="15"/>
      <c r="K97" s="15">
        <f>SUM(I97:J97)</f>
        <v>530000</v>
      </c>
      <c r="L97" s="15"/>
      <c r="M97" s="15">
        <f>SUM(K97:L97)</f>
        <v>530000</v>
      </c>
      <c r="N97" s="15">
        <v>69400</v>
      </c>
      <c r="O97" s="15">
        <f>SUM(M97:N97)</f>
        <v>599400</v>
      </c>
      <c r="P97" s="15"/>
      <c r="Q97" s="15">
        <f>SUM(O97:P97)</f>
        <v>599400</v>
      </c>
      <c r="R97" s="15"/>
      <c r="S97" s="15">
        <f>SUM(Q97:R97)</f>
        <v>599400</v>
      </c>
      <c r="T97" s="15"/>
      <c r="U97" s="15">
        <f>SUM(S97:T97)</f>
        <v>599400</v>
      </c>
    </row>
    <row r="98" spans="1:21" s="68" customFormat="1" ht="24" customHeight="1">
      <c r="A98" s="70">
        <v>854</v>
      </c>
      <c r="B98" s="69"/>
      <c r="C98" s="71"/>
      <c r="D98" s="66" t="s">
        <v>145</v>
      </c>
      <c r="E98" s="67"/>
      <c r="F98" s="67"/>
      <c r="G98" s="67"/>
      <c r="H98" s="67"/>
      <c r="I98" s="67"/>
      <c r="J98" s="67"/>
      <c r="K98" s="67">
        <f aca="true" t="shared" si="60" ref="K98:U99">SUM(K99)</f>
        <v>0</v>
      </c>
      <c r="L98" s="67">
        <f t="shared" si="60"/>
        <v>279792</v>
      </c>
      <c r="M98" s="67">
        <f t="shared" si="60"/>
        <v>279792</v>
      </c>
      <c r="N98" s="67">
        <f t="shared" si="60"/>
        <v>0</v>
      </c>
      <c r="O98" s="67">
        <f t="shared" si="60"/>
        <v>279792</v>
      </c>
      <c r="P98" s="67">
        <f t="shared" si="60"/>
        <v>0</v>
      </c>
      <c r="Q98" s="67">
        <f t="shared" si="60"/>
        <v>279792</v>
      </c>
      <c r="R98" s="67">
        <f t="shared" si="60"/>
        <v>0</v>
      </c>
      <c r="S98" s="67">
        <f t="shared" si="60"/>
        <v>279792</v>
      </c>
      <c r="T98" s="67">
        <f t="shared" si="60"/>
        <v>0</v>
      </c>
      <c r="U98" s="67">
        <f t="shared" si="60"/>
        <v>279792</v>
      </c>
    </row>
    <row r="99" spans="1:21" s="4" customFormat="1" ht="24" customHeight="1">
      <c r="A99" s="16"/>
      <c r="B99" s="41">
        <v>85415</v>
      </c>
      <c r="C99" s="19"/>
      <c r="D99" s="17" t="s">
        <v>146</v>
      </c>
      <c r="E99" s="15"/>
      <c r="F99" s="15"/>
      <c r="G99" s="15"/>
      <c r="H99" s="15"/>
      <c r="I99" s="15"/>
      <c r="J99" s="15"/>
      <c r="K99" s="15">
        <f t="shared" si="60"/>
        <v>0</v>
      </c>
      <c r="L99" s="15">
        <f t="shared" si="60"/>
        <v>279792</v>
      </c>
      <c r="M99" s="15">
        <f t="shared" si="60"/>
        <v>279792</v>
      </c>
      <c r="N99" s="15">
        <f t="shared" si="60"/>
        <v>0</v>
      </c>
      <c r="O99" s="15">
        <f t="shared" si="60"/>
        <v>279792</v>
      </c>
      <c r="P99" s="15">
        <f t="shared" si="60"/>
        <v>0</v>
      </c>
      <c r="Q99" s="15">
        <f t="shared" si="60"/>
        <v>279792</v>
      </c>
      <c r="R99" s="15">
        <f t="shared" si="60"/>
        <v>0</v>
      </c>
      <c r="S99" s="15">
        <f t="shared" si="60"/>
        <v>279792</v>
      </c>
      <c r="T99" s="15">
        <f t="shared" si="60"/>
        <v>0</v>
      </c>
      <c r="U99" s="15">
        <f t="shared" si="60"/>
        <v>279792</v>
      </c>
    </row>
    <row r="100" spans="1:21" s="4" customFormat="1" ht="33.75">
      <c r="A100" s="16"/>
      <c r="B100" s="41"/>
      <c r="C100" s="19">
        <v>2030</v>
      </c>
      <c r="D100" s="17" t="s">
        <v>114</v>
      </c>
      <c r="E100" s="15"/>
      <c r="F100" s="15"/>
      <c r="G100" s="15"/>
      <c r="H100" s="15"/>
      <c r="I100" s="15"/>
      <c r="J100" s="15"/>
      <c r="K100" s="15">
        <v>0</v>
      </c>
      <c r="L100" s="15">
        <v>279792</v>
      </c>
      <c r="M100" s="15">
        <f>SUM(K100:L100)</f>
        <v>279792</v>
      </c>
      <c r="N100" s="15"/>
      <c r="O100" s="15">
        <f>SUM(M100:N100)</f>
        <v>279792</v>
      </c>
      <c r="P100" s="15"/>
      <c r="Q100" s="15">
        <f>SUM(O100:P100)</f>
        <v>279792</v>
      </c>
      <c r="R100" s="15"/>
      <c r="S100" s="15">
        <f>SUM(Q100:R100)</f>
        <v>279792</v>
      </c>
      <c r="T100" s="15"/>
      <c r="U100" s="15">
        <f>SUM(S100:T100)</f>
        <v>279792</v>
      </c>
    </row>
    <row r="101" spans="1:21" s="2" customFormat="1" ht="24" customHeight="1">
      <c r="A101" s="36">
        <v>900</v>
      </c>
      <c r="B101" s="46"/>
      <c r="C101" s="47"/>
      <c r="D101" s="39" t="s">
        <v>22</v>
      </c>
      <c r="E101" s="40">
        <f>SUM(E106,E102)</f>
        <v>16000</v>
      </c>
      <c r="F101" s="40">
        <f>SUM(F106,F102)</f>
        <v>0</v>
      </c>
      <c r="G101" s="40">
        <f>SUM(G106,G102)</f>
        <v>16000</v>
      </c>
      <c r="H101" s="40">
        <f>SUM(H106,H102)</f>
        <v>0</v>
      </c>
      <c r="I101" s="40">
        <f aca="true" t="shared" si="61" ref="I101:O101">SUM(I106,I102,I104)</f>
        <v>16000</v>
      </c>
      <c r="J101" s="40">
        <f t="shared" si="61"/>
        <v>200000</v>
      </c>
      <c r="K101" s="40">
        <f t="shared" si="61"/>
        <v>216000</v>
      </c>
      <c r="L101" s="40">
        <f t="shared" si="61"/>
        <v>0</v>
      </c>
      <c r="M101" s="40">
        <f t="shared" si="61"/>
        <v>216000</v>
      </c>
      <c r="N101" s="40">
        <f t="shared" si="61"/>
        <v>0</v>
      </c>
      <c r="O101" s="40">
        <f t="shared" si="61"/>
        <v>216000</v>
      </c>
      <c r="P101" s="40">
        <f aca="true" t="shared" si="62" ref="P101:U101">SUM(P106,P102,P104)</f>
        <v>0</v>
      </c>
      <c r="Q101" s="40">
        <f t="shared" si="62"/>
        <v>216000</v>
      </c>
      <c r="R101" s="40">
        <f t="shared" si="62"/>
        <v>0</v>
      </c>
      <c r="S101" s="40">
        <f t="shared" si="62"/>
        <v>216000</v>
      </c>
      <c r="T101" s="40">
        <f t="shared" si="62"/>
        <v>0</v>
      </c>
      <c r="U101" s="40">
        <f t="shared" si="62"/>
        <v>216000</v>
      </c>
    </row>
    <row r="102" spans="1:21" s="23" customFormat="1" ht="18.75" customHeight="1">
      <c r="A102" s="48"/>
      <c r="B102" s="49">
        <v>90001</v>
      </c>
      <c r="C102" s="50"/>
      <c r="D102" s="10" t="s">
        <v>23</v>
      </c>
      <c r="E102" s="15">
        <f aca="true" t="shared" si="63" ref="E102:U102">SUM(E103)</f>
        <v>10000</v>
      </c>
      <c r="F102" s="15">
        <f t="shared" si="63"/>
        <v>0</v>
      </c>
      <c r="G102" s="15">
        <f t="shared" si="63"/>
        <v>10000</v>
      </c>
      <c r="H102" s="15">
        <f t="shared" si="63"/>
        <v>0</v>
      </c>
      <c r="I102" s="15">
        <f t="shared" si="63"/>
        <v>10000</v>
      </c>
      <c r="J102" s="15">
        <f t="shared" si="63"/>
        <v>0</v>
      </c>
      <c r="K102" s="15">
        <f t="shared" si="63"/>
        <v>10000</v>
      </c>
      <c r="L102" s="15">
        <f t="shared" si="63"/>
        <v>0</v>
      </c>
      <c r="M102" s="15">
        <f t="shared" si="63"/>
        <v>10000</v>
      </c>
      <c r="N102" s="15">
        <f t="shared" si="63"/>
        <v>0</v>
      </c>
      <c r="O102" s="15">
        <f t="shared" si="63"/>
        <v>10000</v>
      </c>
      <c r="P102" s="15">
        <f t="shared" si="63"/>
        <v>0</v>
      </c>
      <c r="Q102" s="15">
        <f t="shared" si="63"/>
        <v>10000</v>
      </c>
      <c r="R102" s="15">
        <f t="shared" si="63"/>
        <v>0</v>
      </c>
      <c r="S102" s="15">
        <f t="shared" si="63"/>
        <v>10000</v>
      </c>
      <c r="T102" s="15">
        <f t="shared" si="63"/>
        <v>0</v>
      </c>
      <c r="U102" s="15">
        <f t="shared" si="63"/>
        <v>10000</v>
      </c>
    </row>
    <row r="103" spans="1:21" s="23" customFormat="1" ht="18.75" customHeight="1">
      <c r="A103" s="51"/>
      <c r="B103" s="52"/>
      <c r="C103" s="19" t="s">
        <v>57</v>
      </c>
      <c r="D103" s="17" t="s">
        <v>58</v>
      </c>
      <c r="E103" s="15">
        <v>10000</v>
      </c>
      <c r="F103" s="15"/>
      <c r="G103" s="15">
        <f>SUM(E103:F103)</f>
        <v>10000</v>
      </c>
      <c r="H103" s="15"/>
      <c r="I103" s="15">
        <f>SUM(G103:H103)</f>
        <v>10000</v>
      </c>
      <c r="J103" s="15"/>
      <c r="K103" s="15">
        <f>SUM(I103:J103)</f>
        <v>10000</v>
      </c>
      <c r="L103" s="15"/>
      <c r="M103" s="15">
        <f>SUM(K103:L103)</f>
        <v>10000</v>
      </c>
      <c r="N103" s="15"/>
      <c r="O103" s="15">
        <f>SUM(M103:N103)</f>
        <v>10000</v>
      </c>
      <c r="P103" s="15"/>
      <c r="Q103" s="15">
        <f>SUM(O103:P103)</f>
        <v>10000</v>
      </c>
      <c r="R103" s="15"/>
      <c r="S103" s="15">
        <f>SUM(Q103:R103)</f>
        <v>10000</v>
      </c>
      <c r="T103" s="15"/>
      <c r="U103" s="15">
        <f>SUM(S103:T103)</f>
        <v>10000</v>
      </c>
    </row>
    <row r="104" spans="1:21" s="23" customFormat="1" ht="33.75">
      <c r="A104" s="48"/>
      <c r="B104" s="49">
        <v>90019</v>
      </c>
      <c r="C104" s="61"/>
      <c r="D104" s="62" t="s">
        <v>134</v>
      </c>
      <c r="E104" s="63"/>
      <c r="F104" s="63"/>
      <c r="G104" s="63"/>
      <c r="H104" s="63"/>
      <c r="I104" s="63">
        <f aca="true" t="shared" si="64" ref="I104:O104">SUM(I105)</f>
        <v>0</v>
      </c>
      <c r="J104" s="63">
        <f t="shared" si="64"/>
        <v>200000</v>
      </c>
      <c r="K104" s="63">
        <f t="shared" si="64"/>
        <v>200000</v>
      </c>
      <c r="L104" s="63">
        <f t="shared" si="64"/>
        <v>0</v>
      </c>
      <c r="M104" s="63">
        <f t="shared" si="64"/>
        <v>200000</v>
      </c>
      <c r="N104" s="63">
        <f t="shared" si="64"/>
        <v>0</v>
      </c>
      <c r="O104" s="63">
        <f t="shared" si="64"/>
        <v>200000</v>
      </c>
      <c r="P104" s="63">
        <f aca="true" t="shared" si="65" ref="P104:U104">SUM(P105)</f>
        <v>0</v>
      </c>
      <c r="Q104" s="63">
        <f t="shared" si="65"/>
        <v>200000</v>
      </c>
      <c r="R104" s="63">
        <f t="shared" si="65"/>
        <v>0</v>
      </c>
      <c r="S104" s="63">
        <f t="shared" si="65"/>
        <v>200000</v>
      </c>
      <c r="T104" s="63">
        <f t="shared" si="65"/>
        <v>0</v>
      </c>
      <c r="U104" s="63">
        <f t="shared" si="65"/>
        <v>200000</v>
      </c>
    </row>
    <row r="105" spans="1:21" s="23" customFormat="1" ht="19.5" customHeight="1">
      <c r="A105" s="48"/>
      <c r="B105" s="49"/>
      <c r="C105" s="61" t="s">
        <v>110</v>
      </c>
      <c r="D105" s="62" t="s">
        <v>111</v>
      </c>
      <c r="E105" s="63"/>
      <c r="F105" s="63"/>
      <c r="G105" s="63"/>
      <c r="H105" s="63"/>
      <c r="I105" s="63">
        <v>0</v>
      </c>
      <c r="J105" s="63">
        <v>200000</v>
      </c>
      <c r="K105" s="63">
        <f>SUM(I105:J105)</f>
        <v>200000</v>
      </c>
      <c r="L105" s="63"/>
      <c r="M105" s="63">
        <f>SUM(K105:L105)</f>
        <v>200000</v>
      </c>
      <c r="N105" s="63"/>
      <c r="O105" s="63">
        <f>SUM(M105:N105)</f>
        <v>200000</v>
      </c>
      <c r="P105" s="63"/>
      <c r="Q105" s="63">
        <f>SUM(O105:P105)</f>
        <v>200000</v>
      </c>
      <c r="R105" s="63"/>
      <c r="S105" s="63">
        <f>SUM(Q105:R105)</f>
        <v>200000</v>
      </c>
      <c r="T105" s="63"/>
      <c r="U105" s="63">
        <f>SUM(S105:T105)</f>
        <v>200000</v>
      </c>
    </row>
    <row r="106" spans="1:21" s="4" customFormat="1" ht="20.25" customHeight="1">
      <c r="A106" s="16"/>
      <c r="B106" s="41">
        <v>90095</v>
      </c>
      <c r="C106" s="42"/>
      <c r="D106" s="17" t="s">
        <v>6</v>
      </c>
      <c r="E106" s="15">
        <f aca="true" t="shared" si="66" ref="E106:U106">SUM(E107)</f>
        <v>6000</v>
      </c>
      <c r="F106" s="15">
        <f t="shared" si="66"/>
        <v>0</v>
      </c>
      <c r="G106" s="15">
        <f t="shared" si="66"/>
        <v>6000</v>
      </c>
      <c r="H106" s="15">
        <f t="shared" si="66"/>
        <v>0</v>
      </c>
      <c r="I106" s="15">
        <f t="shared" si="66"/>
        <v>6000</v>
      </c>
      <c r="J106" s="15">
        <f t="shared" si="66"/>
        <v>0</v>
      </c>
      <c r="K106" s="15">
        <f t="shared" si="66"/>
        <v>6000</v>
      </c>
      <c r="L106" s="15">
        <f t="shared" si="66"/>
        <v>0</v>
      </c>
      <c r="M106" s="15">
        <f t="shared" si="66"/>
        <v>6000</v>
      </c>
      <c r="N106" s="15">
        <f t="shared" si="66"/>
        <v>0</v>
      </c>
      <c r="O106" s="15">
        <f t="shared" si="66"/>
        <v>6000</v>
      </c>
      <c r="P106" s="15">
        <f t="shared" si="66"/>
        <v>0</v>
      </c>
      <c r="Q106" s="15">
        <f t="shared" si="66"/>
        <v>6000</v>
      </c>
      <c r="R106" s="15">
        <f t="shared" si="66"/>
        <v>0</v>
      </c>
      <c r="S106" s="15">
        <f t="shared" si="66"/>
        <v>6000</v>
      </c>
      <c r="T106" s="15">
        <f t="shared" si="66"/>
        <v>0</v>
      </c>
      <c r="U106" s="15">
        <f t="shared" si="66"/>
        <v>6000</v>
      </c>
    </row>
    <row r="107" spans="1:21" s="4" customFormat="1" ht="18.75" customHeight="1">
      <c r="A107" s="16"/>
      <c r="B107" s="41"/>
      <c r="C107" s="42" t="s">
        <v>119</v>
      </c>
      <c r="D107" s="17" t="s">
        <v>120</v>
      </c>
      <c r="E107" s="15">
        <v>6000</v>
      </c>
      <c r="F107" s="15"/>
      <c r="G107" s="15">
        <f>SUM(E107:F107)</f>
        <v>6000</v>
      </c>
      <c r="H107" s="15"/>
      <c r="I107" s="15">
        <f>SUM(G107:H107)</f>
        <v>6000</v>
      </c>
      <c r="J107" s="15"/>
      <c r="K107" s="15">
        <f>SUM(I107:J107)</f>
        <v>6000</v>
      </c>
      <c r="L107" s="15"/>
      <c r="M107" s="15">
        <f>SUM(K107:L107)</f>
        <v>6000</v>
      </c>
      <c r="N107" s="15"/>
      <c r="O107" s="15">
        <f>SUM(M107:N107)</f>
        <v>6000</v>
      </c>
      <c r="P107" s="15"/>
      <c r="Q107" s="15">
        <f>SUM(O107:P107)</f>
        <v>6000</v>
      </c>
      <c r="R107" s="15"/>
      <c r="S107" s="15">
        <f>SUM(Q107:R107)</f>
        <v>6000</v>
      </c>
      <c r="T107" s="15"/>
      <c r="U107" s="15">
        <f>SUM(S107:T107)</f>
        <v>6000</v>
      </c>
    </row>
    <row r="108" spans="1:21" s="2" customFormat="1" ht="24" customHeight="1">
      <c r="A108" s="36" t="s">
        <v>24</v>
      </c>
      <c r="B108" s="37"/>
      <c r="C108" s="38"/>
      <c r="D108" s="39" t="s">
        <v>121</v>
      </c>
      <c r="E108" s="40">
        <f>SUM(E111)</f>
        <v>60000</v>
      </c>
      <c r="F108" s="40">
        <f>SUM(F111)</f>
        <v>0</v>
      </c>
      <c r="G108" s="40">
        <f>SUM(G111)</f>
        <v>60000</v>
      </c>
      <c r="H108" s="40">
        <f>SUM(H111)</f>
        <v>0</v>
      </c>
      <c r="I108" s="40">
        <f aca="true" t="shared" si="67" ref="I108:O108">SUM(I111,I109,)</f>
        <v>60000</v>
      </c>
      <c r="J108" s="40">
        <f t="shared" si="67"/>
        <v>11400</v>
      </c>
      <c r="K108" s="40">
        <f t="shared" si="67"/>
        <v>71400</v>
      </c>
      <c r="L108" s="40">
        <f t="shared" si="67"/>
        <v>0</v>
      </c>
      <c r="M108" s="40">
        <f t="shared" si="67"/>
        <v>71400</v>
      </c>
      <c r="N108" s="40">
        <f t="shared" si="67"/>
        <v>0</v>
      </c>
      <c r="O108" s="40">
        <f t="shared" si="67"/>
        <v>71400</v>
      </c>
      <c r="P108" s="40">
        <f aca="true" t="shared" si="68" ref="P108:U108">SUM(P111,P109,)</f>
        <v>0</v>
      </c>
      <c r="Q108" s="40">
        <f t="shared" si="68"/>
        <v>71400</v>
      </c>
      <c r="R108" s="40">
        <f t="shared" si="68"/>
        <v>0</v>
      </c>
      <c r="S108" s="40">
        <f t="shared" si="68"/>
        <v>71400</v>
      </c>
      <c r="T108" s="40">
        <f t="shared" si="68"/>
        <v>0</v>
      </c>
      <c r="U108" s="40">
        <f t="shared" si="68"/>
        <v>71400</v>
      </c>
    </row>
    <row r="109" spans="1:21" s="23" customFormat="1" ht="17.25" customHeight="1">
      <c r="A109" s="48"/>
      <c r="B109" s="64">
        <v>92105</v>
      </c>
      <c r="C109" s="65"/>
      <c r="D109" s="62" t="s">
        <v>135</v>
      </c>
      <c r="E109" s="63"/>
      <c r="F109" s="63"/>
      <c r="G109" s="63"/>
      <c r="H109" s="63"/>
      <c r="I109" s="63">
        <f aca="true" t="shared" si="69" ref="I109:O109">SUM(I110)</f>
        <v>0</v>
      </c>
      <c r="J109" s="63">
        <f t="shared" si="69"/>
        <v>11400</v>
      </c>
      <c r="K109" s="63">
        <f t="shared" si="69"/>
        <v>11400</v>
      </c>
      <c r="L109" s="63">
        <f t="shared" si="69"/>
        <v>0</v>
      </c>
      <c r="M109" s="63">
        <f t="shared" si="69"/>
        <v>11400</v>
      </c>
      <c r="N109" s="63">
        <f t="shared" si="69"/>
        <v>0</v>
      </c>
      <c r="O109" s="63">
        <f t="shared" si="69"/>
        <v>11400</v>
      </c>
      <c r="P109" s="63">
        <f aca="true" t="shared" si="70" ref="P109:U109">SUM(P110)</f>
        <v>0</v>
      </c>
      <c r="Q109" s="63">
        <f t="shared" si="70"/>
        <v>11400</v>
      </c>
      <c r="R109" s="63">
        <f t="shared" si="70"/>
        <v>0</v>
      </c>
      <c r="S109" s="63">
        <f t="shared" si="70"/>
        <v>11400</v>
      </c>
      <c r="T109" s="63">
        <f t="shared" si="70"/>
        <v>0</v>
      </c>
      <c r="U109" s="63">
        <f t="shared" si="70"/>
        <v>11400</v>
      </c>
    </row>
    <row r="110" spans="1:21" s="23" customFormat="1" ht="24" customHeight="1">
      <c r="A110" s="48"/>
      <c r="B110" s="64"/>
      <c r="C110" s="65">
        <v>2320</v>
      </c>
      <c r="D110" s="17" t="s">
        <v>122</v>
      </c>
      <c r="E110" s="63"/>
      <c r="F110" s="63"/>
      <c r="G110" s="63"/>
      <c r="H110" s="63"/>
      <c r="I110" s="63">
        <v>0</v>
      </c>
      <c r="J110" s="63">
        <v>11400</v>
      </c>
      <c r="K110" s="63">
        <f>SUM(I110:J110)</f>
        <v>11400</v>
      </c>
      <c r="L110" s="63"/>
      <c r="M110" s="63">
        <f>SUM(K110:L110)</f>
        <v>11400</v>
      </c>
      <c r="N110" s="63"/>
      <c r="O110" s="63">
        <f>SUM(M110:N110)</f>
        <v>11400</v>
      </c>
      <c r="P110" s="63"/>
      <c r="Q110" s="63">
        <f>SUM(O110:P110)</f>
        <v>11400</v>
      </c>
      <c r="R110" s="63"/>
      <c r="S110" s="63">
        <f>SUM(Q110:R110)</f>
        <v>11400</v>
      </c>
      <c r="T110" s="63"/>
      <c r="U110" s="63">
        <f>SUM(S110:T110)</f>
        <v>11400</v>
      </c>
    </row>
    <row r="111" spans="1:21" s="4" customFormat="1" ht="19.5" customHeight="1">
      <c r="A111" s="16"/>
      <c r="B111" s="41" t="s">
        <v>25</v>
      </c>
      <c r="C111" s="33"/>
      <c r="D111" s="17" t="s">
        <v>26</v>
      </c>
      <c r="E111" s="15">
        <f aca="true" t="shared" si="71" ref="E111:U111">SUM(E112)</f>
        <v>60000</v>
      </c>
      <c r="F111" s="15">
        <f t="shared" si="71"/>
        <v>0</v>
      </c>
      <c r="G111" s="15">
        <f t="shared" si="71"/>
        <v>60000</v>
      </c>
      <c r="H111" s="15">
        <f t="shared" si="71"/>
        <v>0</v>
      </c>
      <c r="I111" s="15">
        <f t="shared" si="71"/>
        <v>60000</v>
      </c>
      <c r="J111" s="15">
        <f t="shared" si="71"/>
        <v>0</v>
      </c>
      <c r="K111" s="15">
        <f t="shared" si="71"/>
        <v>60000</v>
      </c>
      <c r="L111" s="15">
        <f t="shared" si="71"/>
        <v>0</v>
      </c>
      <c r="M111" s="15">
        <f t="shared" si="71"/>
        <v>60000</v>
      </c>
      <c r="N111" s="15">
        <f t="shared" si="71"/>
        <v>0</v>
      </c>
      <c r="O111" s="15">
        <f t="shared" si="71"/>
        <v>60000</v>
      </c>
      <c r="P111" s="15">
        <f t="shared" si="71"/>
        <v>0</v>
      </c>
      <c r="Q111" s="15">
        <f t="shared" si="71"/>
        <v>60000</v>
      </c>
      <c r="R111" s="15">
        <f t="shared" si="71"/>
        <v>0</v>
      </c>
      <c r="S111" s="15">
        <f t="shared" si="71"/>
        <v>60000</v>
      </c>
      <c r="T111" s="15">
        <f t="shared" si="71"/>
        <v>0</v>
      </c>
      <c r="U111" s="15">
        <f t="shared" si="71"/>
        <v>60000</v>
      </c>
    </row>
    <row r="112" spans="1:21" s="4" customFormat="1" ht="45">
      <c r="A112" s="41"/>
      <c r="B112" s="41"/>
      <c r="C112" s="42">
        <v>2320</v>
      </c>
      <c r="D112" s="17" t="s">
        <v>122</v>
      </c>
      <c r="E112" s="15">
        <v>60000</v>
      </c>
      <c r="F112" s="15"/>
      <c r="G112" s="15">
        <f>SUM(E112:F112)</f>
        <v>60000</v>
      </c>
      <c r="H112" s="15"/>
      <c r="I112" s="15">
        <f>SUM(G112:H112)</f>
        <v>60000</v>
      </c>
      <c r="J112" s="15"/>
      <c r="K112" s="15">
        <f>SUM(I112:J112)</f>
        <v>60000</v>
      </c>
      <c r="L112" s="15"/>
      <c r="M112" s="15">
        <f>SUM(K112:L112)</f>
        <v>60000</v>
      </c>
      <c r="N112" s="15"/>
      <c r="O112" s="15">
        <f>SUM(M112:N112)</f>
        <v>60000</v>
      </c>
      <c r="P112" s="15"/>
      <c r="Q112" s="15">
        <f>SUM(O112:P112)</f>
        <v>60000</v>
      </c>
      <c r="R112" s="15"/>
      <c r="S112" s="15">
        <f>SUM(Q112:R112)</f>
        <v>60000</v>
      </c>
      <c r="T112" s="15"/>
      <c r="U112" s="15">
        <f>SUM(S112:T112)</f>
        <v>60000</v>
      </c>
    </row>
    <row r="113" spans="1:21" s="68" customFormat="1" ht="20.25" customHeight="1">
      <c r="A113" s="69">
        <v>926</v>
      </c>
      <c r="B113" s="69"/>
      <c r="C113" s="69"/>
      <c r="D113" s="66" t="s">
        <v>39</v>
      </c>
      <c r="E113" s="67"/>
      <c r="F113" s="67"/>
      <c r="G113" s="67"/>
      <c r="H113" s="67"/>
      <c r="I113" s="67">
        <f aca="true" t="shared" si="72" ref="I113:U114">SUM(I114)</f>
        <v>0</v>
      </c>
      <c r="J113" s="67">
        <f t="shared" si="72"/>
        <v>2200</v>
      </c>
      <c r="K113" s="67">
        <f t="shared" si="72"/>
        <v>2200</v>
      </c>
      <c r="L113" s="67">
        <f t="shared" si="72"/>
        <v>0</v>
      </c>
      <c r="M113" s="67">
        <f t="shared" si="72"/>
        <v>2200</v>
      </c>
      <c r="N113" s="67">
        <f t="shared" si="72"/>
        <v>0</v>
      </c>
      <c r="O113" s="67">
        <f t="shared" si="72"/>
        <v>2200</v>
      </c>
      <c r="P113" s="67">
        <f t="shared" si="72"/>
        <v>20000</v>
      </c>
      <c r="Q113" s="67">
        <f t="shared" si="72"/>
        <v>22200</v>
      </c>
      <c r="R113" s="67">
        <f t="shared" si="72"/>
        <v>0</v>
      </c>
      <c r="S113" s="67">
        <f t="shared" si="72"/>
        <v>22200</v>
      </c>
      <c r="T113" s="67">
        <f t="shared" si="72"/>
        <v>0</v>
      </c>
      <c r="U113" s="67">
        <f t="shared" si="72"/>
        <v>22200</v>
      </c>
    </row>
    <row r="114" spans="1:21" s="4" customFormat="1" ht="20.25" customHeight="1">
      <c r="A114" s="41"/>
      <c r="B114" s="41">
        <v>92605</v>
      </c>
      <c r="C114" s="41"/>
      <c r="D114" s="17" t="s">
        <v>40</v>
      </c>
      <c r="E114" s="15"/>
      <c r="F114" s="15"/>
      <c r="G114" s="15"/>
      <c r="H114" s="15"/>
      <c r="I114" s="15">
        <f t="shared" si="72"/>
        <v>0</v>
      </c>
      <c r="J114" s="15">
        <f t="shared" si="72"/>
        <v>2200</v>
      </c>
      <c r="K114" s="15">
        <f t="shared" si="72"/>
        <v>2200</v>
      </c>
      <c r="L114" s="15">
        <f t="shared" si="72"/>
        <v>0</v>
      </c>
      <c r="M114" s="15">
        <f t="shared" si="72"/>
        <v>2200</v>
      </c>
      <c r="N114" s="15">
        <f t="shared" si="72"/>
        <v>0</v>
      </c>
      <c r="O114" s="15">
        <f aca="true" t="shared" si="73" ref="O114:U114">SUM(O115:O116)</f>
        <v>2200</v>
      </c>
      <c r="P114" s="15">
        <f t="shared" si="73"/>
        <v>20000</v>
      </c>
      <c r="Q114" s="15">
        <f t="shared" si="73"/>
        <v>22200</v>
      </c>
      <c r="R114" s="15">
        <f t="shared" si="73"/>
        <v>0</v>
      </c>
      <c r="S114" s="15">
        <f t="shared" si="73"/>
        <v>22200</v>
      </c>
      <c r="T114" s="15">
        <f t="shared" si="73"/>
        <v>0</v>
      </c>
      <c r="U114" s="15">
        <f t="shared" si="73"/>
        <v>22200</v>
      </c>
    </row>
    <row r="115" spans="1:21" s="4" customFormat="1" ht="24" customHeight="1">
      <c r="A115" s="41"/>
      <c r="B115" s="41"/>
      <c r="C115" s="41">
        <v>2320</v>
      </c>
      <c r="D115" s="17" t="s">
        <v>122</v>
      </c>
      <c r="E115" s="15"/>
      <c r="F115" s="15"/>
      <c r="G115" s="15"/>
      <c r="H115" s="15"/>
      <c r="I115" s="15">
        <v>0</v>
      </c>
      <c r="J115" s="15">
        <v>2200</v>
      </c>
      <c r="K115" s="15">
        <f>SUM(I115:J115)</f>
        <v>2200</v>
      </c>
      <c r="L115" s="15"/>
      <c r="M115" s="15">
        <f>SUM(K115:L115)</f>
        <v>2200</v>
      </c>
      <c r="N115" s="15"/>
      <c r="O115" s="15">
        <f>SUM(M115:N115)</f>
        <v>2200</v>
      </c>
      <c r="P115" s="15"/>
      <c r="Q115" s="15">
        <f>SUM(O115:P115)</f>
        <v>2200</v>
      </c>
      <c r="R115" s="15"/>
      <c r="S115" s="15">
        <f>SUM(Q115:R115)</f>
        <v>2200</v>
      </c>
      <c r="T115" s="15"/>
      <c r="U115" s="15">
        <f>SUM(S115:T115)</f>
        <v>2200</v>
      </c>
    </row>
    <row r="116" spans="1:21" s="4" customFormat="1" ht="45">
      <c r="A116" s="41"/>
      <c r="B116" s="41"/>
      <c r="C116" s="41">
        <v>2440</v>
      </c>
      <c r="D116" s="17" t="s">
        <v>155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v>0</v>
      </c>
      <c r="P116" s="15">
        <v>20000</v>
      </c>
      <c r="Q116" s="15">
        <f>SUM(O116:P116)</f>
        <v>20000</v>
      </c>
      <c r="R116" s="15"/>
      <c r="S116" s="15">
        <f>SUM(Q116:R116)</f>
        <v>20000</v>
      </c>
      <c r="T116" s="15"/>
      <c r="U116" s="15">
        <f>SUM(S116:T116)</f>
        <v>20000</v>
      </c>
    </row>
    <row r="117" spans="1:21" ht="25.5" customHeight="1">
      <c r="A117" s="53"/>
      <c r="B117" s="54"/>
      <c r="C117" s="55"/>
      <c r="D117" s="56" t="s">
        <v>27</v>
      </c>
      <c r="E117" s="40">
        <f>SUM(E7,E12,E22,E27,E32,E36,E67,E83,E101,E108,E76)</f>
        <v>56586062</v>
      </c>
      <c r="F117" s="40">
        <f>SUM(F7,F12,F22,F27,F32,F36,F67,F83,F101,F108,F76)</f>
        <v>530000</v>
      </c>
      <c r="G117" s="40">
        <f>SUM(G7,G12,G22,G27,G32,G36,G67,G83,G101,G108,G76)</f>
        <v>57116062</v>
      </c>
      <c r="H117" s="40">
        <f>SUM(H7,H12,H22,H27,H32,H36,H67,H83,H101,H108,H76)</f>
        <v>-73</v>
      </c>
      <c r="I117" s="40">
        <f>SUM(I7,I12,I22,I27,I32,I36,I67,I83,I101,I108,I76,I113)</f>
        <v>57115989</v>
      </c>
      <c r="J117" s="40">
        <f>SUM(J7,J12,J22,J27,J32,J36,J67,J83,J101,J108,J76,J113)</f>
        <v>-77636</v>
      </c>
      <c r="K117" s="40">
        <f aca="true" t="shared" si="74" ref="K117:Q117">SUM(K7,K12,K22,K27,K32,K36,K67,K83,K101,K108,K76,K113,K98)</f>
        <v>57038353</v>
      </c>
      <c r="L117" s="40">
        <f t="shared" si="74"/>
        <v>436012</v>
      </c>
      <c r="M117" s="40">
        <f t="shared" si="74"/>
        <v>57474365</v>
      </c>
      <c r="N117" s="40">
        <f t="shared" si="74"/>
        <v>158567</v>
      </c>
      <c r="O117" s="40">
        <f t="shared" si="74"/>
        <v>57632932</v>
      </c>
      <c r="P117" s="40">
        <f t="shared" si="74"/>
        <v>312460</v>
      </c>
      <c r="Q117" s="40">
        <f t="shared" si="74"/>
        <v>57945392</v>
      </c>
      <c r="R117" s="40">
        <f>SUM(R7,R12,R22,R27,R32,R36,R67,R83,R101,R108,R76,R113,R98)</f>
        <v>21375</v>
      </c>
      <c r="S117" s="40">
        <f>SUM(S7,S12,S22,S27,S32,S36,S67,S83,S101,S108,S76,S113,S98)</f>
        <v>57966767</v>
      </c>
      <c r="T117" s="40">
        <f>SUM(T7,T12,T22,T27,T32,T36,T67,T83,T101,T108,T76,T113,T98)</f>
        <v>69000</v>
      </c>
      <c r="U117" s="40">
        <f>SUM(U7,U12,U22,U27,U32,U36,U67,U83,U101,U108,U76,U113,U98)</f>
        <v>58035767</v>
      </c>
    </row>
    <row r="119" ht="12.75">
      <c r="D119" s="57"/>
    </row>
    <row r="120" spans="1:21" s="3" customFormat="1" ht="12.75">
      <c r="A120" s="2"/>
      <c r="B120" s="2"/>
      <c r="C120" s="2"/>
      <c r="D120" s="5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s="3" customFormat="1" ht="12.75">
      <c r="A121" s="2"/>
      <c r="B121" s="2"/>
      <c r="C121" s="2"/>
      <c r="D121" s="5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3" customFormat="1" ht="12.75">
      <c r="A122" s="2"/>
      <c r="B122" s="2"/>
      <c r="C122" s="2"/>
      <c r="D122" s="5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s="3" customFormat="1" ht="12.75">
      <c r="A123" s="2"/>
      <c r="B123" s="2"/>
      <c r="C123" s="2"/>
      <c r="D123" s="5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3" customFormat="1" ht="12.75">
      <c r="A124" s="2"/>
      <c r="B124" s="2"/>
      <c r="C124" s="2"/>
      <c r="D124" s="5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s="3" customFormat="1" ht="12.75">
      <c r="A125" s="2"/>
      <c r="B125" s="2"/>
      <c r="C125" s="2"/>
      <c r="D125" s="5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3" customFormat="1" ht="12.75">
      <c r="A126" s="2"/>
      <c r="B126" s="2"/>
      <c r="C126" s="2"/>
      <c r="D126" s="5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s="3" customFormat="1" ht="12.75">
      <c r="A127" s="2"/>
      <c r="B127" s="2"/>
      <c r="C127" s="2"/>
      <c r="D127" s="5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s="3" customFormat="1" ht="12.75">
      <c r="A128" s="2"/>
      <c r="B128" s="2"/>
      <c r="C128" s="2"/>
      <c r="D128" s="5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s="3" customFormat="1" ht="12.75">
      <c r="A129" s="2"/>
      <c r="B129" s="2"/>
      <c r="C129" s="2"/>
      <c r="D129" s="5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s="3" customFormat="1" ht="12.75">
      <c r="A130" s="2"/>
      <c r="B130" s="2"/>
      <c r="C130" s="2"/>
      <c r="D130" s="5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s="3" customFormat="1" ht="12.75">
      <c r="A131" s="2"/>
      <c r="B131" s="2"/>
      <c r="C131" s="2"/>
      <c r="D131" s="5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s="3" customFormat="1" ht="12.75">
      <c r="A132" s="2"/>
      <c r="B132" s="2"/>
      <c r="C132" s="2"/>
      <c r="D132" s="5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s="3" customFormat="1" ht="12.75">
      <c r="A133" s="2"/>
      <c r="B133" s="2"/>
      <c r="C133" s="2"/>
      <c r="D133" s="57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1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3" customFormat="1" ht="12.75">
      <c r="A135" s="2"/>
      <c r="B135" s="2"/>
      <c r="C135" s="2"/>
      <c r="D135" s="5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s="3" customFormat="1" ht="12.75">
      <c r="A137" s="2"/>
      <c r="B137" s="2"/>
      <c r="C137" s="2"/>
      <c r="D137" s="5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3" customFormat="1" ht="12.75">
      <c r="A139" s="2"/>
      <c r="B139" s="2"/>
      <c r="C139" s="2"/>
      <c r="D139" s="5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 s="3" customFormat="1" ht="12.75">
      <c r="A140" s="2"/>
      <c r="B140" s="2"/>
      <c r="C140" s="2"/>
      <c r="D140" s="5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3" customFormat="1" ht="12.75">
      <c r="A141" s="2"/>
      <c r="B141" s="2"/>
      <c r="C141" s="2"/>
      <c r="D141" s="5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s="3" customFormat="1" ht="12.75">
      <c r="A143" s="2"/>
      <c r="B143" s="2"/>
      <c r="C143" s="2"/>
      <c r="D143" s="5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s="3" customFormat="1" ht="12.75">
      <c r="A144" s="2"/>
      <c r="B144" s="2"/>
      <c r="C144" s="2"/>
      <c r="D144" s="5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s="3" customFormat="1" ht="12.75">
      <c r="A145" s="2"/>
      <c r="B145" s="2"/>
      <c r="C145" s="2"/>
      <c r="D145" s="59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58" spans="1:21" s="3" customFormat="1" ht="12.75">
      <c r="A158" s="2"/>
      <c r="B158" s="2"/>
      <c r="C158" s="2"/>
      <c r="D158" s="2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</row>
    <row r="159" spans="1:21" s="3" customFormat="1" ht="12.75">
      <c r="A159" s="2"/>
      <c r="B159" s="2"/>
      <c r="C159" s="2"/>
      <c r="D159" s="2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2010-03-31T10:33:06Z</cp:lastPrinted>
  <dcterms:created xsi:type="dcterms:W3CDTF">2002-10-21T08:56:44Z</dcterms:created>
  <dcterms:modified xsi:type="dcterms:W3CDTF">2010-06-30T11:26:58Z</dcterms:modified>
  <cp:category/>
  <cp:version/>
  <cp:contentType/>
  <cp:contentStatus/>
</cp:coreProperties>
</file>