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6" activeTab="1"/>
  </bookViews>
  <sheets>
    <sheet name="zał. s. 1" sheetId="1" r:id="rId1"/>
    <sheet name="zał.s.2" sheetId="2" r:id="rId2"/>
  </sheets>
  <definedNames>
    <definedName name="_xlnm.Print_Titles" localSheetId="0">'zał. s. 1'!$12:$12</definedName>
    <definedName name="_xlnm.Print_Titles" localSheetId="1">'zał.s.2'!$2:$2</definedName>
  </definedNames>
  <calcPr fullCalcOnLoad="1"/>
</workbook>
</file>

<file path=xl/sharedStrings.xml><?xml version="1.0" encoding="utf-8"?>
<sst xmlns="http://schemas.openxmlformats.org/spreadsheetml/2006/main" count="217" uniqueCount="72">
  <si>
    <t xml:space="preserve">Załącznik </t>
  </si>
  <si>
    <t>do Zarządzenia Nr 22/13</t>
  </si>
  <si>
    <t>do Zarządzenia Nr 36/13</t>
  </si>
  <si>
    <t>do Zarządzenia Nr 45/13</t>
  </si>
  <si>
    <t>do Zarządzenia Nr 62/13</t>
  </si>
  <si>
    <t>do Zarządzenia Nr 83/13</t>
  </si>
  <si>
    <t>do Zarządzenia Nr 93/13</t>
  </si>
  <si>
    <t>do Zarządzenia Nr 113/13</t>
  </si>
  <si>
    <t>do Zarządzenia Nr 133/13</t>
  </si>
  <si>
    <t>do Zarządzenia Nr 176/13</t>
  </si>
  <si>
    <t>do Zarządzenia Nr 223/13</t>
  </si>
  <si>
    <t xml:space="preserve">Burmistrza Trzcianki </t>
  </si>
  <si>
    <t>z dnia 18 lutego 2013 r.</t>
  </si>
  <si>
    <t>z dnia 6 marca 2013 r.</t>
  </si>
  <si>
    <t>z dnia 21 marca 2013 r.</t>
  </si>
  <si>
    <t>z dnia 29 kwietnia 2013 r.</t>
  </si>
  <si>
    <t>z dnia 24 maja 2013 r.</t>
  </si>
  <si>
    <t>z dnia 13 czerwca 2013 r.</t>
  </si>
  <si>
    <t>z dnia 28 czerwca 2013 r.</t>
  </si>
  <si>
    <t>z dnia 31 lipca 2013 r.</t>
  </si>
  <si>
    <t>z dnia 26 września 2013 r.</t>
  </si>
  <si>
    <t>z dnia 28 listopada 2013 r.</t>
  </si>
  <si>
    <t>Plan finansowy zadań z zakresu administracji rządowej 
oraz innych zadań zleconych na 2013 rok</t>
  </si>
  <si>
    <t>I.  Plan dochodów związanych z realizacją zadań z zakresu administracji rządowej 
w 2013 roku</t>
  </si>
  <si>
    <t>dział</t>
  </si>
  <si>
    <t>rozdział</t>
  </si>
  <si>
    <t>§</t>
  </si>
  <si>
    <t>nazwa</t>
  </si>
  <si>
    <t>plan</t>
  </si>
  <si>
    <t>zmiany</t>
  </si>
  <si>
    <t>plan 
po zmianach</t>
  </si>
  <si>
    <t xml:space="preserve">plan </t>
  </si>
  <si>
    <t>0970</t>
  </si>
  <si>
    <t>wpływy z różnych dochodów</t>
  </si>
  <si>
    <t>II. Plan dotacji celowych na wykonywane zadania zlecone na 2013 rok</t>
  </si>
  <si>
    <t>plan po zmianach</t>
  </si>
  <si>
    <t>010</t>
  </si>
  <si>
    <t>Rolnictwo i łowiectwo</t>
  </si>
  <si>
    <t>01095</t>
  </si>
  <si>
    <t>pozostała działalność</t>
  </si>
  <si>
    <t>dotacje celowe otrzymane z budżetu państwa na realizację zadań bieżących z zakresu administracji rządowej oraz innych zadań zleconych gminie (związkom gmin) ustawami</t>
  </si>
  <si>
    <t>750</t>
  </si>
  <si>
    <t xml:space="preserve">Administracja publiczna </t>
  </si>
  <si>
    <t>urzędy wojewódzkie</t>
  </si>
  <si>
    <t>2010</t>
  </si>
  <si>
    <t>Urzędy naczelnych organów władzy państwowej, kontroli i ochrony prawz oraz sądownictwa</t>
  </si>
  <si>
    <t>urzędy naczelnych organów władzy państwowej, kontroli i ochrony prawa</t>
  </si>
  <si>
    <t>wybory do rad gmin, rad powiatów i sejmików województw, wybory wójtów, burmistrzów i prezydentów miast oraz referenda gminne, powiatowe i wojewódzkie</t>
  </si>
  <si>
    <t>852</t>
  </si>
  <si>
    <t xml:space="preserve">Pomoc społeczna </t>
  </si>
  <si>
    <t>świadczenia rodzinne, świadczenie z funduszu alimentacyjnego oraz składki na ubezpieczenia emerytalne i rentowe 
z ubezpieczenia społecznego</t>
  </si>
  <si>
    <t>składki na ubezpieczenie zdrowotne opłacane za osoby pobierające niektóre świadczenia z pomocy społecznej, niektóre świadczenia rodzinne oraz z aosoby uczestniczące w zajęciach w centrum integracji społecznej</t>
  </si>
  <si>
    <t>ośrodki pomocy społecznej</t>
  </si>
  <si>
    <t>pomoc dla cudzoziemców</t>
  </si>
  <si>
    <t>razem</t>
  </si>
  <si>
    <t>III. Plan finansowy wydatków na 2013 rok w ramach przyznanych dotacji celowych na wykonywane zadania zlecone</t>
  </si>
  <si>
    <t>wynagrodzenia osobowe pracowników</t>
  </si>
  <si>
    <t>składki na ubezpieczenia społeczne</t>
  </si>
  <si>
    <t>składki na Fundusz Pracy</t>
  </si>
  <si>
    <t xml:space="preserve">zakup materiałów i wyposażenia </t>
  </si>
  <si>
    <t>zakup usług pozostałych</t>
  </si>
  <si>
    <t>różne opłaty i składki</t>
  </si>
  <si>
    <t>dodatkowe wynagrodzenie roczne</t>
  </si>
  <si>
    <t>odpisy na zakładowy fundusz świadczeń socjalnych</t>
  </si>
  <si>
    <t>różne wydatki na rzecz osób fizycznych</t>
  </si>
  <si>
    <t>wynagrodzenia bezosobowe</t>
  </si>
  <si>
    <t>podróże służbowe krajowe</t>
  </si>
  <si>
    <t>składki na Fundusz Emerytur Pomostowych</t>
  </si>
  <si>
    <t>świadczenia społeczne</t>
  </si>
  <si>
    <t>zakup energii</t>
  </si>
  <si>
    <t>składki na ubezpieczenie zdrowotne opłacane za osoby pobierające niektóre świadczenia z pomocy społecznej oraz niektóre świadczenia rodzinne</t>
  </si>
  <si>
    <t>składki na ubezpieczenia zdrowotne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</si>
</sst>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0.00_ ;\-#,##0.00\ "/>
  </numFmts>
  <fonts count="9">
    <font>
      <sz val="10"/>
      <name val="Arial CE"/>
      <family val="2"/>
    </font>
    <font>
      <sz val="10"/>
      <name val="Arial"/>
      <family val="0"/>
    </font>
    <font>
      <sz val="9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2" fillId="0" borderId="0" xfId="0" applyFont="1" applyFill="1" applyAlignment="1">
      <alignment/>
    </xf>
    <xf numFmtId="165" fontId="3" fillId="0" borderId="0" xfId="0" applyNumberFormat="1" applyFont="1" applyFill="1" applyAlignment="1">
      <alignment vertical="center"/>
    </xf>
    <xf numFmtId="164" fontId="4" fillId="0" borderId="0" xfId="0" applyFont="1" applyFill="1" applyBorder="1" applyAlignment="1">
      <alignment horizontal="center" wrapText="1"/>
    </xf>
    <xf numFmtId="164" fontId="4" fillId="0" borderId="1" xfId="0" applyFont="1" applyFill="1" applyBorder="1" applyAlignment="1">
      <alignment horizontal="left" wrapText="1"/>
    </xf>
    <xf numFmtId="164" fontId="5" fillId="2" borderId="2" xfId="0" applyFont="1" applyFill="1" applyBorder="1" applyAlignment="1">
      <alignment horizontal="center" vertical="center" wrapText="1"/>
    </xf>
    <xf numFmtId="164" fontId="5" fillId="2" borderId="3" xfId="0" applyFont="1" applyFill="1" applyBorder="1" applyAlignment="1">
      <alignment horizontal="center" vertical="center" wrapText="1"/>
    </xf>
    <xf numFmtId="166" fontId="5" fillId="2" borderId="2" xfId="0" applyNumberFormat="1" applyFont="1" applyFill="1" applyBorder="1" applyAlignment="1">
      <alignment horizontal="center" vertical="center" wrapText="1"/>
    </xf>
    <xf numFmtId="164" fontId="2" fillId="0" borderId="2" xfId="0" applyFont="1" applyFill="1" applyBorder="1" applyAlignment="1">
      <alignment horizontal="center" vertical="center" wrapText="1"/>
    </xf>
    <xf numFmtId="164" fontId="2" fillId="0" borderId="2" xfId="0" applyFont="1" applyFill="1" applyBorder="1" applyAlignment="1">
      <alignment horizontal="left" vertical="center" wrapText="1" indent="1"/>
    </xf>
    <xf numFmtId="165" fontId="2" fillId="0" borderId="2" xfId="0" applyNumberFormat="1" applyFont="1" applyFill="1" applyBorder="1" applyAlignment="1">
      <alignment horizontal="right" vertical="center" wrapText="1"/>
    </xf>
    <xf numFmtId="164" fontId="5" fillId="0" borderId="0" xfId="0" applyFont="1" applyFill="1" applyBorder="1" applyAlignment="1">
      <alignment horizontal="center" vertical="center" wrapText="1"/>
    </xf>
    <xf numFmtId="164" fontId="4" fillId="0" borderId="1" xfId="0" applyFont="1" applyFill="1" applyBorder="1" applyAlignment="1">
      <alignment horizontal="left" vertical="center" wrapText="1"/>
    </xf>
    <xf numFmtId="164" fontId="5" fillId="2" borderId="2" xfId="0" applyFont="1" applyFill="1" applyBorder="1" applyAlignment="1">
      <alignment horizontal="left" vertical="center" wrapText="1" indent="1"/>
    </xf>
    <xf numFmtId="166" fontId="5" fillId="2" borderId="2" xfId="0" applyNumberFormat="1" applyFont="1" applyFill="1" applyBorder="1" applyAlignment="1">
      <alignment horizontal="right" vertical="center" wrapText="1"/>
    </xf>
    <xf numFmtId="164" fontId="5" fillId="0" borderId="0" xfId="0" applyFont="1" applyAlignment="1">
      <alignment/>
    </xf>
    <xf numFmtId="164" fontId="3" fillId="2" borderId="2" xfId="0" applyFont="1" applyFill="1" applyBorder="1" applyAlignment="1">
      <alignment horizontal="center" vertical="center" wrapText="1"/>
    </xf>
    <xf numFmtId="164" fontId="3" fillId="2" borderId="3" xfId="0" applyFont="1" applyFill="1" applyBorder="1" applyAlignment="1">
      <alignment horizontal="center" vertical="center" wrapText="1"/>
    </xf>
    <xf numFmtId="164" fontId="3" fillId="2" borderId="2" xfId="0" applyFont="1" applyFill="1" applyBorder="1" applyAlignment="1">
      <alignment horizontal="left" vertical="center" wrapText="1" indent="1"/>
    </xf>
    <xf numFmtId="166" fontId="3" fillId="2" borderId="2" xfId="0" applyNumberFormat="1" applyFont="1" applyFill="1" applyBorder="1" applyAlignment="1">
      <alignment horizontal="center" vertical="center" wrapText="1"/>
    </xf>
    <xf numFmtId="166" fontId="3" fillId="2" borderId="2" xfId="0" applyNumberFormat="1" applyFont="1" applyFill="1" applyBorder="1" applyAlignment="1">
      <alignment horizontal="right" vertical="center" wrapText="1"/>
    </xf>
    <xf numFmtId="164" fontId="2" fillId="2" borderId="2" xfId="0" applyFont="1" applyFill="1" applyBorder="1" applyAlignment="1">
      <alignment horizontal="center" vertical="center"/>
    </xf>
    <xf numFmtId="164" fontId="2" fillId="2" borderId="3" xfId="0" applyFont="1" applyFill="1" applyBorder="1" applyAlignment="1">
      <alignment horizontal="center" vertical="center"/>
    </xf>
    <xf numFmtId="164" fontId="3" fillId="2" borderId="3" xfId="0" applyFont="1" applyFill="1" applyBorder="1" applyAlignment="1">
      <alignment horizontal="center" vertical="center"/>
    </xf>
    <xf numFmtId="166" fontId="3" fillId="2" borderId="2" xfId="0" applyNumberFormat="1" applyFont="1" applyFill="1" applyBorder="1" applyAlignment="1">
      <alignment horizontal="right" vertical="center"/>
    </xf>
    <xf numFmtId="164" fontId="3" fillId="2" borderId="2" xfId="0" applyFont="1" applyFill="1" applyBorder="1" applyAlignment="1">
      <alignment horizontal="center" vertical="center"/>
    </xf>
    <xf numFmtId="164" fontId="5" fillId="2" borderId="2" xfId="0" applyFont="1" applyFill="1" applyBorder="1" applyAlignment="1">
      <alignment horizontal="center" vertical="center"/>
    </xf>
    <xf numFmtId="166" fontId="5" fillId="2" borderId="2" xfId="0" applyNumberFormat="1" applyFont="1" applyFill="1" applyBorder="1" applyAlignment="1">
      <alignment horizontal="right" vertical="center"/>
    </xf>
    <xf numFmtId="164" fontId="5" fillId="2" borderId="3" xfId="0" applyFont="1" applyFill="1" applyBorder="1" applyAlignment="1">
      <alignment horizontal="center" vertical="center"/>
    </xf>
    <xf numFmtId="164" fontId="3" fillId="0" borderId="2" xfId="0" applyFont="1" applyFill="1" applyBorder="1" applyAlignment="1">
      <alignment horizontal="center" vertical="center"/>
    </xf>
    <xf numFmtId="164" fontId="3" fillId="0" borderId="3" xfId="0" applyFont="1" applyFill="1" applyBorder="1" applyAlignment="1">
      <alignment horizontal="center" vertical="center"/>
    </xf>
    <xf numFmtId="164" fontId="3" fillId="0" borderId="4" xfId="0" applyFont="1" applyFill="1" applyBorder="1" applyAlignment="1">
      <alignment horizontal="left" vertical="center" wrapText="1" indent="1"/>
    </xf>
    <xf numFmtId="164" fontId="3" fillId="2" borderId="4" xfId="0" applyFont="1" applyFill="1" applyBorder="1" applyAlignment="1">
      <alignment horizontal="left" vertical="center" wrapText="1" indent="1"/>
    </xf>
    <xf numFmtId="164" fontId="6" fillId="0" borderId="5" xfId="0" applyFont="1" applyFill="1" applyBorder="1" applyAlignment="1">
      <alignment horizontal="center" vertical="center" wrapText="1"/>
    </xf>
    <xf numFmtId="164" fontId="6" fillId="0" borderId="5" xfId="0" applyFont="1" applyFill="1" applyBorder="1" applyAlignment="1">
      <alignment horizontal="center" vertical="center"/>
    </xf>
    <xf numFmtId="164" fontId="6" fillId="0" borderId="6" xfId="0" applyFont="1" applyFill="1" applyBorder="1" applyAlignment="1">
      <alignment horizontal="center" vertical="center"/>
    </xf>
    <xf numFmtId="164" fontId="6" fillId="2" borderId="4" xfId="0" applyFont="1" applyFill="1" applyBorder="1" applyAlignment="1">
      <alignment horizontal="center" vertical="center" wrapText="1"/>
    </xf>
    <xf numFmtId="166" fontId="2" fillId="0" borderId="0" xfId="0" applyNumberFormat="1" applyFont="1" applyAlignment="1">
      <alignment/>
    </xf>
    <xf numFmtId="164" fontId="7" fillId="0" borderId="1" xfId="0" applyFont="1" applyFill="1" applyBorder="1" applyAlignment="1">
      <alignment horizontal="center" vertical="center" wrapText="1"/>
    </xf>
    <xf numFmtId="164" fontId="5" fillId="0" borderId="2" xfId="0" applyFont="1" applyFill="1" applyBorder="1" applyAlignment="1">
      <alignment horizontal="center" vertical="center" wrapText="1"/>
    </xf>
    <xf numFmtId="164" fontId="8" fillId="0" borderId="7" xfId="0" applyFont="1" applyBorder="1" applyAlignment="1">
      <alignment horizontal="center" vertical="center"/>
    </xf>
    <xf numFmtId="164" fontId="6" fillId="0" borderId="2" xfId="0" applyFont="1" applyFill="1" applyBorder="1" applyAlignment="1">
      <alignment horizontal="center" vertical="center" wrapText="1"/>
    </xf>
    <xf numFmtId="164" fontId="6" fillId="0" borderId="3" xfId="0" applyFont="1" applyFill="1" applyBorder="1" applyAlignment="1">
      <alignment horizontal="center" vertical="center" wrapText="1"/>
    </xf>
    <xf numFmtId="164" fontId="6" fillId="0" borderId="4" xfId="0" applyFont="1" applyFill="1" applyBorder="1" applyAlignment="1">
      <alignment horizontal="left" vertical="center" wrapText="1" indent="1"/>
    </xf>
    <xf numFmtId="164" fontId="6" fillId="0" borderId="7" xfId="0" applyFont="1" applyBorder="1" applyAlignment="1">
      <alignment horizontal="center" vertical="center"/>
    </xf>
    <xf numFmtId="166" fontId="6" fillId="2" borderId="2" xfId="0" applyNumberFormat="1" applyFont="1" applyFill="1" applyBorder="1" applyAlignment="1">
      <alignment horizontal="center" vertical="center" wrapText="1"/>
    </xf>
    <xf numFmtId="166" fontId="6" fillId="2" borderId="2" xfId="0" applyNumberFormat="1" applyFont="1" applyFill="1" applyBorder="1" applyAlignment="1">
      <alignment horizontal="right" vertical="center" wrapText="1"/>
    </xf>
    <xf numFmtId="164" fontId="3" fillId="0" borderId="2" xfId="0" applyFont="1" applyFill="1" applyBorder="1" applyAlignment="1">
      <alignment horizontal="center" vertical="center" wrapText="1"/>
    </xf>
    <xf numFmtId="164" fontId="3" fillId="0" borderId="3" xfId="0" applyFont="1" applyFill="1" applyBorder="1" applyAlignment="1">
      <alignment horizontal="center" vertical="center" wrapText="1"/>
    </xf>
    <xf numFmtId="164" fontId="3" fillId="0" borderId="7" xfId="0" applyFont="1" applyBorder="1" applyAlignment="1">
      <alignment horizontal="center" vertical="center"/>
    </xf>
    <xf numFmtId="164" fontId="5" fillId="0" borderId="2" xfId="0" applyFont="1" applyFill="1" applyBorder="1" applyAlignment="1">
      <alignment horizontal="center" vertical="center"/>
    </xf>
    <xf numFmtId="164" fontId="5" fillId="0" borderId="3" xfId="0" applyFont="1" applyFill="1" applyBorder="1" applyAlignment="1">
      <alignment horizontal="center" vertical="center"/>
    </xf>
    <xf numFmtId="164" fontId="5" fillId="0" borderId="4" xfId="0" applyFont="1" applyFill="1" applyBorder="1" applyAlignment="1">
      <alignment horizontal="left" vertical="center" wrapText="1" indent="1"/>
    </xf>
    <xf numFmtId="165" fontId="5" fillId="0" borderId="2" xfId="0" applyNumberFormat="1" applyFont="1" applyBorder="1" applyAlignment="1">
      <alignment horizontal="right" vertical="center"/>
    </xf>
    <xf numFmtId="165" fontId="3" fillId="0" borderId="2" xfId="0" applyNumberFormat="1" applyFont="1" applyBorder="1" applyAlignment="1">
      <alignment horizontal="right" vertical="center"/>
    </xf>
    <xf numFmtId="165" fontId="6" fillId="0" borderId="2" xfId="0" applyNumberFormat="1" applyFont="1" applyBorder="1" applyAlignment="1">
      <alignment horizontal="right" vertical="center"/>
    </xf>
    <xf numFmtId="164" fontId="6" fillId="0" borderId="0" xfId="0" applyFont="1" applyAlignment="1">
      <alignment/>
    </xf>
    <xf numFmtId="164" fontId="3" fillId="0" borderId="0" xfId="0" applyFont="1" applyFill="1" applyAlignment="1">
      <alignment/>
    </xf>
    <xf numFmtId="165" fontId="3" fillId="0" borderId="2" xfId="0" applyNumberFormat="1" applyFont="1" applyFill="1" applyBorder="1" applyAlignment="1">
      <alignment vertical="center"/>
    </xf>
    <xf numFmtId="164" fontId="3" fillId="0" borderId="2" xfId="0" applyFont="1" applyFill="1" applyBorder="1" applyAlignment="1">
      <alignment horizontal="left" vertical="center" wrapText="1" indent="1"/>
    </xf>
    <xf numFmtId="164" fontId="0" fillId="0" borderId="0" xfId="0" applyFill="1" applyAlignment="1">
      <alignment/>
    </xf>
    <xf numFmtId="165" fontId="5" fillId="0" borderId="0" xfId="0" applyNumberFormat="1" applyFont="1" applyAlignment="1">
      <alignment/>
    </xf>
    <xf numFmtId="165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39"/>
  <sheetViews>
    <sheetView workbookViewId="0" topLeftCell="A22">
      <selection activeCell="AG32" sqref="AG32"/>
    </sheetView>
  </sheetViews>
  <sheetFormatPr defaultColWidth="9.00390625" defaultRowHeight="12.75"/>
  <cols>
    <col min="1" max="1" width="6.75390625" style="1" customWidth="1"/>
    <col min="2" max="2" width="7.25390625" style="1" customWidth="1"/>
    <col min="3" max="3" width="5.00390625" style="1" customWidth="1"/>
    <col min="4" max="4" width="44.875" style="1" customWidth="1"/>
    <col min="5" max="24" width="0" style="1" hidden="1" customWidth="1"/>
    <col min="25" max="25" width="11.75390625" style="1" customWidth="1"/>
    <col min="26" max="26" width="12.25390625" style="1" customWidth="1"/>
    <col min="27" max="27" width="11.75390625" style="1" customWidth="1"/>
  </cols>
  <sheetData>
    <row r="1" spans="5:27" ht="12.75">
      <c r="E1" s="2"/>
      <c r="F1" s="2" t="s">
        <v>0</v>
      </c>
      <c r="G1" s="2"/>
      <c r="H1" s="2" t="s">
        <v>0</v>
      </c>
      <c r="I1" s="2"/>
      <c r="J1" s="2" t="s">
        <v>0</v>
      </c>
      <c r="K1" s="2"/>
      <c r="L1" s="2" t="s">
        <v>0</v>
      </c>
      <c r="M1" s="2"/>
      <c r="N1" s="2" t="s">
        <v>0</v>
      </c>
      <c r="O1" s="2"/>
      <c r="P1" s="2" t="s">
        <v>0</v>
      </c>
      <c r="Q1" s="2"/>
      <c r="R1" s="2" t="s">
        <v>0</v>
      </c>
      <c r="S1" s="2"/>
      <c r="T1" s="2" t="s">
        <v>0</v>
      </c>
      <c r="U1" s="2"/>
      <c r="V1" s="2" t="s">
        <v>0</v>
      </c>
      <c r="W1" s="2"/>
      <c r="X1" s="2" t="s">
        <v>0</v>
      </c>
      <c r="Y1" s="2"/>
      <c r="Z1" s="2" t="s">
        <v>0</v>
      </c>
      <c r="AA1" s="2"/>
    </row>
    <row r="2" spans="5:27" ht="12.75">
      <c r="E2" s="2"/>
      <c r="F2" s="2" t="s">
        <v>1</v>
      </c>
      <c r="G2" s="2"/>
      <c r="H2" s="2" t="s">
        <v>2</v>
      </c>
      <c r="I2" s="2"/>
      <c r="J2" s="2" t="s">
        <v>3</v>
      </c>
      <c r="K2" s="2"/>
      <c r="L2" s="2" t="s">
        <v>4</v>
      </c>
      <c r="M2" s="2"/>
      <c r="N2" s="2" t="s">
        <v>5</v>
      </c>
      <c r="O2" s="2"/>
      <c r="P2" s="2" t="s">
        <v>6</v>
      </c>
      <c r="Q2" s="2"/>
      <c r="R2" s="2" t="s">
        <v>7</v>
      </c>
      <c r="S2" s="2"/>
      <c r="T2" s="2" t="s">
        <v>8</v>
      </c>
      <c r="U2" s="2"/>
      <c r="V2" s="2" t="s">
        <v>9</v>
      </c>
      <c r="W2" s="2"/>
      <c r="X2" s="2" t="s">
        <v>10</v>
      </c>
      <c r="Y2" s="2"/>
      <c r="Z2" s="2" t="s">
        <v>10</v>
      </c>
      <c r="AA2" s="2"/>
    </row>
    <row r="3" spans="5:27" ht="12.75">
      <c r="E3" s="2"/>
      <c r="F3" s="2" t="s">
        <v>11</v>
      </c>
      <c r="G3" s="2"/>
      <c r="H3" s="2" t="s">
        <v>11</v>
      </c>
      <c r="I3" s="2"/>
      <c r="J3" s="2" t="s">
        <v>11</v>
      </c>
      <c r="K3" s="2"/>
      <c r="L3" s="2" t="s">
        <v>11</v>
      </c>
      <c r="M3" s="2"/>
      <c r="N3" s="2" t="s">
        <v>11</v>
      </c>
      <c r="O3" s="2"/>
      <c r="P3" s="2" t="s">
        <v>11</v>
      </c>
      <c r="Q3" s="2"/>
      <c r="R3" s="2" t="s">
        <v>11</v>
      </c>
      <c r="S3" s="2"/>
      <c r="T3" s="2" t="s">
        <v>11</v>
      </c>
      <c r="U3" s="2"/>
      <c r="V3" s="2" t="s">
        <v>11</v>
      </c>
      <c r="W3" s="2"/>
      <c r="X3" s="2" t="s">
        <v>11</v>
      </c>
      <c r="Y3" s="2"/>
      <c r="Z3" s="2" t="s">
        <v>11</v>
      </c>
      <c r="AA3" s="2"/>
    </row>
    <row r="4" spans="1:27" ht="12.75">
      <c r="A4" s="3"/>
      <c r="B4" s="3"/>
      <c r="C4" s="3"/>
      <c r="D4" s="3"/>
      <c r="E4" s="4"/>
      <c r="F4" s="4" t="s">
        <v>12</v>
      </c>
      <c r="G4" s="4"/>
      <c r="H4" s="4" t="s">
        <v>13</v>
      </c>
      <c r="I4" s="4"/>
      <c r="J4" s="4" t="s">
        <v>14</v>
      </c>
      <c r="K4" s="4"/>
      <c r="L4" s="4" t="s">
        <v>15</v>
      </c>
      <c r="M4" s="4"/>
      <c r="N4" s="4" t="s">
        <v>16</v>
      </c>
      <c r="O4" s="4"/>
      <c r="P4" s="4" t="s">
        <v>17</v>
      </c>
      <c r="Q4" s="4"/>
      <c r="R4" s="4" t="s">
        <v>18</v>
      </c>
      <c r="S4" s="4"/>
      <c r="T4" s="4" t="s">
        <v>19</v>
      </c>
      <c r="U4" s="4"/>
      <c r="V4" s="4" t="s">
        <v>20</v>
      </c>
      <c r="W4" s="4"/>
      <c r="X4" s="4" t="s">
        <v>21</v>
      </c>
      <c r="Y4" s="4"/>
      <c r="Z4" s="4" t="s">
        <v>21</v>
      </c>
      <c r="AA4" s="4"/>
    </row>
    <row r="5" spans="1:27" ht="12.75">
      <c r="A5" s="3"/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33" customHeight="1">
      <c r="A6" s="5" t="s">
        <v>22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34.5" customHeight="1">
      <c r="A7" s="6" t="s">
        <v>23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8" spans="1:27" ht="27.75" customHeight="1">
      <c r="A8" s="7" t="s">
        <v>24</v>
      </c>
      <c r="B8" s="7" t="s">
        <v>25</v>
      </c>
      <c r="C8" s="8" t="s">
        <v>26</v>
      </c>
      <c r="D8" s="7" t="s">
        <v>27</v>
      </c>
      <c r="E8" s="9" t="s">
        <v>28</v>
      </c>
      <c r="F8" s="9" t="s">
        <v>29</v>
      </c>
      <c r="G8" s="9" t="s">
        <v>30</v>
      </c>
      <c r="H8" s="9" t="s">
        <v>29</v>
      </c>
      <c r="I8" s="9" t="s">
        <v>31</v>
      </c>
      <c r="J8" s="9" t="s">
        <v>29</v>
      </c>
      <c r="K8" s="9" t="s">
        <v>31</v>
      </c>
      <c r="L8" s="9" t="s">
        <v>29</v>
      </c>
      <c r="M8" s="9" t="s">
        <v>28</v>
      </c>
      <c r="N8" s="9" t="s">
        <v>29</v>
      </c>
      <c r="O8" s="9" t="s">
        <v>28</v>
      </c>
      <c r="P8" s="9" t="s">
        <v>29</v>
      </c>
      <c r="Q8" s="9" t="s">
        <v>28</v>
      </c>
      <c r="R8" s="9" t="s">
        <v>29</v>
      </c>
      <c r="S8" s="9" t="s">
        <v>31</v>
      </c>
      <c r="T8" s="9" t="s">
        <v>29</v>
      </c>
      <c r="U8" s="9" t="s">
        <v>31</v>
      </c>
      <c r="V8" s="9" t="s">
        <v>29</v>
      </c>
      <c r="W8" s="9" t="s">
        <v>28</v>
      </c>
      <c r="X8" s="9" t="s">
        <v>29</v>
      </c>
      <c r="Y8" s="9" t="s">
        <v>28</v>
      </c>
      <c r="Z8" s="9" t="s">
        <v>29</v>
      </c>
      <c r="AA8" s="9" t="s">
        <v>30</v>
      </c>
    </row>
    <row r="9" spans="1:27" s="1" customFormat="1" ht="24" customHeight="1">
      <c r="A9" s="10">
        <v>852</v>
      </c>
      <c r="B9" s="10">
        <v>85212</v>
      </c>
      <c r="C9" s="10" t="s">
        <v>32</v>
      </c>
      <c r="D9" s="11" t="s">
        <v>33</v>
      </c>
      <c r="E9" s="12">
        <v>251300</v>
      </c>
      <c r="F9" s="12"/>
      <c r="G9" s="12">
        <f>SUM(E9:F9)</f>
        <v>251300</v>
      </c>
      <c r="H9" s="12"/>
      <c r="I9" s="12">
        <f>SUM(G9:H9)</f>
        <v>251300</v>
      </c>
      <c r="J9" s="12"/>
      <c r="K9" s="12">
        <f>SUM(I9:J9)</f>
        <v>251300</v>
      </c>
      <c r="L9" s="12">
        <v>0</v>
      </c>
      <c r="M9" s="12">
        <f>SUM(K9:L9)</f>
        <v>251300</v>
      </c>
      <c r="N9" s="12">
        <v>0</v>
      </c>
      <c r="O9" s="12">
        <f>SUM(M9:N9)</f>
        <v>251300</v>
      </c>
      <c r="P9" s="12">
        <v>0</v>
      </c>
      <c r="Q9" s="12">
        <f>SUM(O9:P9)</f>
        <v>251300</v>
      </c>
      <c r="R9" s="12">
        <v>0</v>
      </c>
      <c r="S9" s="12">
        <f>SUM(Q9:R9)</f>
        <v>251300</v>
      </c>
      <c r="T9" s="12">
        <v>0</v>
      </c>
      <c r="U9" s="12">
        <f>SUM(S9:T9)</f>
        <v>251300</v>
      </c>
      <c r="V9" s="12">
        <v>0</v>
      </c>
      <c r="W9" s="12">
        <f>SUM(U9:V9)</f>
        <v>251300</v>
      </c>
      <c r="X9" s="12">
        <v>0</v>
      </c>
      <c r="Y9" s="12">
        <f>SUM(W9:X9)</f>
        <v>251300</v>
      </c>
      <c r="Z9" s="12">
        <v>0</v>
      </c>
      <c r="AA9" s="12">
        <f>SUM(Y9:Z9)</f>
        <v>251300</v>
      </c>
    </row>
    <row r="10" spans="1:27" s="1" customFormat="1" ht="1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</row>
    <row r="11" spans="1:27" ht="26.25" customHeight="1">
      <c r="A11" s="14" t="s">
        <v>34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</row>
    <row r="12" spans="1:27" s="1" customFormat="1" ht="28.5" customHeight="1">
      <c r="A12" s="7" t="s">
        <v>24</v>
      </c>
      <c r="B12" s="7" t="s">
        <v>25</v>
      </c>
      <c r="C12" s="8" t="s">
        <v>26</v>
      </c>
      <c r="D12" s="7" t="s">
        <v>27</v>
      </c>
      <c r="E12" s="9" t="s">
        <v>28</v>
      </c>
      <c r="F12" s="9" t="s">
        <v>29</v>
      </c>
      <c r="G12" s="9" t="s">
        <v>35</v>
      </c>
      <c r="H12" s="9" t="s">
        <v>29</v>
      </c>
      <c r="I12" s="9" t="s">
        <v>31</v>
      </c>
      <c r="J12" s="9" t="s">
        <v>29</v>
      </c>
      <c r="K12" s="9" t="s">
        <v>35</v>
      </c>
      <c r="L12" s="9" t="s">
        <v>29</v>
      </c>
      <c r="M12" s="9" t="s">
        <v>28</v>
      </c>
      <c r="N12" s="9" t="s">
        <v>29</v>
      </c>
      <c r="O12" s="9" t="s">
        <v>28</v>
      </c>
      <c r="P12" s="9" t="s">
        <v>29</v>
      </c>
      <c r="Q12" s="9" t="s">
        <v>28</v>
      </c>
      <c r="R12" s="9" t="s">
        <v>29</v>
      </c>
      <c r="S12" s="9" t="s">
        <v>35</v>
      </c>
      <c r="T12" s="9" t="s">
        <v>29</v>
      </c>
      <c r="U12" s="9" t="s">
        <v>28</v>
      </c>
      <c r="V12" s="9" t="s">
        <v>29</v>
      </c>
      <c r="W12" s="9" t="s">
        <v>28</v>
      </c>
      <c r="X12" s="9" t="s">
        <v>29</v>
      </c>
      <c r="Y12" s="9" t="s">
        <v>28</v>
      </c>
      <c r="Z12" s="9" t="s">
        <v>29</v>
      </c>
      <c r="AA12" s="9" t="s">
        <v>35</v>
      </c>
    </row>
    <row r="13" spans="1:27" s="17" customFormat="1" ht="25.5" customHeight="1">
      <c r="A13" s="7" t="s">
        <v>36</v>
      </c>
      <c r="B13" s="7"/>
      <c r="C13" s="8"/>
      <c r="D13" s="15" t="s">
        <v>37</v>
      </c>
      <c r="E13" s="9"/>
      <c r="F13" s="9"/>
      <c r="G13" s="9"/>
      <c r="H13" s="9"/>
      <c r="I13" s="9"/>
      <c r="J13" s="9"/>
      <c r="K13" s="16">
        <f aca="true" t="shared" si="0" ref="K13:Z14">SUM(K14)</f>
        <v>0</v>
      </c>
      <c r="L13" s="16">
        <f t="shared" si="0"/>
        <v>358223</v>
      </c>
      <c r="M13" s="16">
        <f t="shared" si="0"/>
        <v>358223</v>
      </c>
      <c r="N13" s="16">
        <f t="shared" si="0"/>
        <v>0</v>
      </c>
      <c r="O13" s="16">
        <f t="shared" si="0"/>
        <v>358223</v>
      </c>
      <c r="P13" s="16">
        <f t="shared" si="0"/>
        <v>0</v>
      </c>
      <c r="Q13" s="16">
        <f t="shared" si="0"/>
        <v>358223</v>
      </c>
      <c r="R13" s="16">
        <f t="shared" si="0"/>
        <v>0</v>
      </c>
      <c r="S13" s="16">
        <f t="shared" si="0"/>
        <v>358223</v>
      </c>
      <c r="T13" s="16">
        <f t="shared" si="0"/>
        <v>0</v>
      </c>
      <c r="U13" s="16">
        <f t="shared" si="0"/>
        <v>358223</v>
      </c>
      <c r="V13" s="16">
        <f t="shared" si="0"/>
        <v>0</v>
      </c>
      <c r="W13" s="16">
        <f t="shared" si="0"/>
        <v>358223</v>
      </c>
      <c r="X13" s="16">
        <f t="shared" si="0"/>
        <v>349141</v>
      </c>
      <c r="Y13" s="16">
        <f t="shared" si="0"/>
        <v>707364</v>
      </c>
      <c r="Z13" s="16">
        <f t="shared" si="0"/>
        <v>0</v>
      </c>
      <c r="AA13" s="16">
        <f>SUM(AA14)</f>
        <v>707364</v>
      </c>
    </row>
    <row r="14" spans="1:27" s="2" customFormat="1" ht="21" customHeight="1">
      <c r="A14" s="18"/>
      <c r="B14" s="18" t="s">
        <v>38</v>
      </c>
      <c r="C14" s="19"/>
      <c r="D14" s="20" t="s">
        <v>39</v>
      </c>
      <c r="E14" s="21"/>
      <c r="F14" s="21"/>
      <c r="G14" s="21"/>
      <c r="H14" s="21"/>
      <c r="I14" s="21"/>
      <c r="J14" s="21"/>
      <c r="K14" s="22">
        <f t="shared" si="0"/>
        <v>0</v>
      </c>
      <c r="L14" s="22">
        <f t="shared" si="0"/>
        <v>358223</v>
      </c>
      <c r="M14" s="22">
        <f t="shared" si="0"/>
        <v>358223</v>
      </c>
      <c r="N14" s="22">
        <f t="shared" si="0"/>
        <v>0</v>
      </c>
      <c r="O14" s="22">
        <f t="shared" si="0"/>
        <v>358223</v>
      </c>
      <c r="P14" s="22">
        <f t="shared" si="0"/>
        <v>0</v>
      </c>
      <c r="Q14" s="22">
        <f t="shared" si="0"/>
        <v>358223</v>
      </c>
      <c r="R14" s="22">
        <f t="shared" si="0"/>
        <v>0</v>
      </c>
      <c r="S14" s="22">
        <f t="shared" si="0"/>
        <v>358223</v>
      </c>
      <c r="T14" s="22">
        <f t="shared" si="0"/>
        <v>0</v>
      </c>
      <c r="U14" s="22">
        <f t="shared" si="0"/>
        <v>358223</v>
      </c>
      <c r="V14" s="22">
        <f t="shared" si="0"/>
        <v>0</v>
      </c>
      <c r="W14" s="22">
        <f t="shared" si="0"/>
        <v>358223</v>
      </c>
      <c r="X14" s="22">
        <f t="shared" si="0"/>
        <v>349141</v>
      </c>
      <c r="Y14" s="22">
        <f t="shared" si="0"/>
        <v>707364</v>
      </c>
      <c r="Z14" s="22">
        <f>SUM(Z15)</f>
        <v>0</v>
      </c>
      <c r="AA14" s="22">
        <f>SUM(AA15)</f>
        <v>707364</v>
      </c>
    </row>
    <row r="15" spans="1:27" s="2" customFormat="1" ht="12.75">
      <c r="A15" s="18"/>
      <c r="B15" s="18"/>
      <c r="C15" s="19">
        <v>2010</v>
      </c>
      <c r="D15" s="20" t="s">
        <v>40</v>
      </c>
      <c r="E15" s="21"/>
      <c r="F15" s="21"/>
      <c r="G15" s="21"/>
      <c r="H15" s="21"/>
      <c r="I15" s="21"/>
      <c r="J15" s="21"/>
      <c r="K15" s="22">
        <v>0</v>
      </c>
      <c r="L15" s="22">
        <v>358223</v>
      </c>
      <c r="M15" s="22">
        <f>SUM(K15:L15)</f>
        <v>358223</v>
      </c>
      <c r="N15" s="22"/>
      <c r="O15" s="22">
        <f>SUM(M15:N15)</f>
        <v>358223</v>
      </c>
      <c r="P15" s="22"/>
      <c r="Q15" s="22">
        <f>SUM(O15:P15)</f>
        <v>358223</v>
      </c>
      <c r="R15" s="22"/>
      <c r="S15" s="22">
        <f>SUM(Q15:R15)</f>
        <v>358223</v>
      </c>
      <c r="T15" s="22"/>
      <c r="U15" s="22">
        <f>SUM(S15:T15)</f>
        <v>358223</v>
      </c>
      <c r="V15" s="22"/>
      <c r="W15" s="22">
        <f>SUM(U15:V15)</f>
        <v>358223</v>
      </c>
      <c r="X15" s="22">
        <v>349141</v>
      </c>
      <c r="Y15" s="22">
        <f>SUM(W15:X15)</f>
        <v>707364</v>
      </c>
      <c r="Z15" s="22"/>
      <c r="AA15" s="22">
        <f>SUM(Y15:Z15)</f>
        <v>707364</v>
      </c>
    </row>
    <row r="16" spans="1:27" s="1" customFormat="1" ht="27" customHeight="1">
      <c r="A16" s="7" t="s">
        <v>41</v>
      </c>
      <c r="B16" s="23"/>
      <c r="C16" s="24"/>
      <c r="D16" s="15" t="s">
        <v>42</v>
      </c>
      <c r="E16" s="16">
        <f aca="true" t="shared" si="1" ref="E16:AA16">SUM(E17)</f>
        <v>156600</v>
      </c>
      <c r="F16" s="16">
        <f t="shared" si="1"/>
        <v>0</v>
      </c>
      <c r="G16" s="16">
        <f t="shared" si="1"/>
        <v>156600</v>
      </c>
      <c r="H16" s="16">
        <f t="shared" si="1"/>
        <v>0</v>
      </c>
      <c r="I16" s="16">
        <f t="shared" si="1"/>
        <v>156600</v>
      </c>
      <c r="J16" s="16">
        <f t="shared" si="1"/>
        <v>0</v>
      </c>
      <c r="K16" s="16">
        <f t="shared" si="1"/>
        <v>156600</v>
      </c>
      <c r="L16" s="16">
        <f t="shared" si="1"/>
        <v>0</v>
      </c>
      <c r="M16" s="16">
        <f t="shared" si="1"/>
        <v>156600</v>
      </c>
      <c r="N16" s="16">
        <f t="shared" si="1"/>
        <v>0</v>
      </c>
      <c r="O16" s="16">
        <f t="shared" si="1"/>
        <v>156600</v>
      </c>
      <c r="P16" s="16">
        <f t="shared" si="1"/>
        <v>0</v>
      </c>
      <c r="Q16" s="16">
        <f t="shared" si="1"/>
        <v>156600</v>
      </c>
      <c r="R16" s="16">
        <f t="shared" si="1"/>
        <v>0</v>
      </c>
      <c r="S16" s="16">
        <f t="shared" si="1"/>
        <v>156600</v>
      </c>
      <c r="T16" s="16">
        <f t="shared" si="1"/>
        <v>0</v>
      </c>
      <c r="U16" s="16">
        <f t="shared" si="1"/>
        <v>156600</v>
      </c>
      <c r="V16" s="16">
        <f t="shared" si="1"/>
        <v>3450</v>
      </c>
      <c r="W16" s="16">
        <f t="shared" si="1"/>
        <v>160050</v>
      </c>
      <c r="X16" s="16">
        <f t="shared" si="1"/>
        <v>2423</v>
      </c>
      <c r="Y16" s="16">
        <f t="shared" si="1"/>
        <v>162473</v>
      </c>
      <c r="Z16" s="16">
        <f t="shared" si="1"/>
        <v>0</v>
      </c>
      <c r="AA16" s="16">
        <f t="shared" si="1"/>
        <v>162473</v>
      </c>
    </row>
    <row r="17" spans="1:27" s="2" customFormat="1" ht="21.75" customHeight="1">
      <c r="A17" s="18"/>
      <c r="B17" s="18">
        <v>75011</v>
      </c>
      <c r="C17" s="25"/>
      <c r="D17" s="20" t="s">
        <v>43</v>
      </c>
      <c r="E17" s="26">
        <f aca="true" t="shared" si="2" ref="E17:AA17">E18</f>
        <v>156600</v>
      </c>
      <c r="F17" s="26">
        <f t="shared" si="2"/>
        <v>0</v>
      </c>
      <c r="G17" s="26">
        <f t="shared" si="2"/>
        <v>156600</v>
      </c>
      <c r="H17" s="26">
        <f t="shared" si="2"/>
        <v>0</v>
      </c>
      <c r="I17" s="26">
        <f t="shared" si="2"/>
        <v>156600</v>
      </c>
      <c r="J17" s="26">
        <f t="shared" si="2"/>
        <v>0</v>
      </c>
      <c r="K17" s="26">
        <f t="shared" si="2"/>
        <v>156600</v>
      </c>
      <c r="L17" s="26">
        <f t="shared" si="2"/>
        <v>0</v>
      </c>
      <c r="M17" s="26">
        <f t="shared" si="2"/>
        <v>156600</v>
      </c>
      <c r="N17" s="26">
        <f t="shared" si="2"/>
        <v>0</v>
      </c>
      <c r="O17" s="26">
        <f t="shared" si="2"/>
        <v>156600</v>
      </c>
      <c r="P17" s="26">
        <f t="shared" si="2"/>
        <v>0</v>
      </c>
      <c r="Q17" s="26">
        <f t="shared" si="2"/>
        <v>156600</v>
      </c>
      <c r="R17" s="26">
        <f t="shared" si="2"/>
        <v>0</v>
      </c>
      <c r="S17" s="26">
        <f t="shared" si="2"/>
        <v>156600</v>
      </c>
      <c r="T17" s="26">
        <f t="shared" si="2"/>
        <v>0</v>
      </c>
      <c r="U17" s="26">
        <f t="shared" si="2"/>
        <v>156600</v>
      </c>
      <c r="V17" s="26">
        <f t="shared" si="2"/>
        <v>3450</v>
      </c>
      <c r="W17" s="26">
        <f t="shared" si="2"/>
        <v>160050</v>
      </c>
      <c r="X17" s="26">
        <f t="shared" si="2"/>
        <v>2423</v>
      </c>
      <c r="Y17" s="26">
        <f t="shared" si="2"/>
        <v>162473</v>
      </c>
      <c r="Z17" s="26">
        <f t="shared" si="2"/>
        <v>0</v>
      </c>
      <c r="AA17" s="26">
        <f t="shared" si="2"/>
        <v>162473</v>
      </c>
    </row>
    <row r="18" spans="1:27" s="2" customFormat="1" ht="39" customHeight="1">
      <c r="A18" s="18"/>
      <c r="B18" s="27"/>
      <c r="C18" s="19" t="s">
        <v>44</v>
      </c>
      <c r="D18" s="20" t="s">
        <v>40</v>
      </c>
      <c r="E18" s="26">
        <v>156600</v>
      </c>
      <c r="F18" s="26"/>
      <c r="G18" s="26">
        <f>SUM(E18:F18)</f>
        <v>156600</v>
      </c>
      <c r="H18" s="26"/>
      <c r="I18" s="26">
        <f>SUM(G18:H18)</f>
        <v>156600</v>
      </c>
      <c r="J18" s="26"/>
      <c r="K18" s="26">
        <f>SUM(I18:J18)</f>
        <v>156600</v>
      </c>
      <c r="L18" s="26"/>
      <c r="M18" s="26">
        <f>SUM(K18:L18)</f>
        <v>156600</v>
      </c>
      <c r="N18" s="26"/>
      <c r="O18" s="26">
        <f>SUM(M18:N18)</f>
        <v>156600</v>
      </c>
      <c r="P18" s="26"/>
      <c r="Q18" s="26">
        <f>SUM(O18:P18)</f>
        <v>156600</v>
      </c>
      <c r="R18" s="26"/>
      <c r="S18" s="26">
        <f>SUM(Q18:R18)</f>
        <v>156600</v>
      </c>
      <c r="T18" s="26"/>
      <c r="U18" s="26">
        <f>SUM(S18:T18)</f>
        <v>156600</v>
      </c>
      <c r="V18" s="26">
        <v>3450</v>
      </c>
      <c r="W18" s="26">
        <f>SUM(U18:V18)</f>
        <v>160050</v>
      </c>
      <c r="X18" s="26">
        <v>2423</v>
      </c>
      <c r="Y18" s="26">
        <f>SUM(W18:X18)</f>
        <v>162473</v>
      </c>
      <c r="Z18" s="26"/>
      <c r="AA18" s="26">
        <f>SUM(Y18:Z18)</f>
        <v>162473</v>
      </c>
    </row>
    <row r="19" spans="1:27" s="17" customFormat="1" ht="33" customHeight="1">
      <c r="A19" s="7">
        <v>751</v>
      </c>
      <c r="B19" s="28"/>
      <c r="C19" s="8"/>
      <c r="D19" s="15" t="s">
        <v>45</v>
      </c>
      <c r="E19" s="29">
        <f aca="true" t="shared" si="3" ref="E19:K19">SUM(E20,E22)</f>
        <v>4070</v>
      </c>
      <c r="F19" s="29">
        <f t="shared" si="3"/>
        <v>33711</v>
      </c>
      <c r="G19" s="29">
        <f t="shared" si="3"/>
        <v>37781</v>
      </c>
      <c r="H19" s="29">
        <f t="shared" si="3"/>
        <v>6510</v>
      </c>
      <c r="I19" s="29">
        <f t="shared" si="3"/>
        <v>44291</v>
      </c>
      <c r="J19" s="29">
        <f t="shared" si="3"/>
        <v>26369</v>
      </c>
      <c r="K19" s="29">
        <f t="shared" si="3"/>
        <v>70660</v>
      </c>
      <c r="L19" s="29">
        <f aca="true" t="shared" si="4" ref="L19:Q19">SUM(L20,L22)</f>
        <v>0</v>
      </c>
      <c r="M19" s="29">
        <f t="shared" si="4"/>
        <v>70660</v>
      </c>
      <c r="N19" s="29">
        <f t="shared" si="4"/>
        <v>0</v>
      </c>
      <c r="O19" s="29">
        <f t="shared" si="4"/>
        <v>70660</v>
      </c>
      <c r="P19" s="29">
        <f t="shared" si="4"/>
        <v>0</v>
      </c>
      <c r="Q19" s="29">
        <f t="shared" si="4"/>
        <v>70660</v>
      </c>
      <c r="R19" s="29">
        <f aca="true" t="shared" si="5" ref="R19:W19">SUM(R20,R22)</f>
        <v>-5130</v>
      </c>
      <c r="S19" s="29">
        <f t="shared" si="5"/>
        <v>65530</v>
      </c>
      <c r="T19" s="29">
        <f t="shared" si="5"/>
        <v>0</v>
      </c>
      <c r="U19" s="29">
        <f t="shared" si="5"/>
        <v>65530</v>
      </c>
      <c r="V19" s="29">
        <f t="shared" si="5"/>
        <v>0</v>
      </c>
      <c r="W19" s="29">
        <f t="shared" si="5"/>
        <v>65530</v>
      </c>
      <c r="X19" s="29">
        <f>SUM(X20,X22)</f>
        <v>0</v>
      </c>
      <c r="Y19" s="29">
        <f>SUM(Y20,Y22)</f>
        <v>65530</v>
      </c>
      <c r="Z19" s="29">
        <f>SUM(Z20,Z22)</f>
        <v>0</v>
      </c>
      <c r="AA19" s="29">
        <f>SUM(AA20,AA22)</f>
        <v>65530</v>
      </c>
    </row>
    <row r="20" spans="1:27" s="2" customFormat="1" ht="12.75">
      <c r="A20" s="18"/>
      <c r="B20" s="27">
        <v>75101</v>
      </c>
      <c r="C20" s="19"/>
      <c r="D20" s="20" t="s">
        <v>46</v>
      </c>
      <c r="E20" s="26">
        <f aca="true" t="shared" si="6" ref="E20:AA20">SUM(E21)</f>
        <v>4070</v>
      </c>
      <c r="F20" s="26">
        <f t="shared" si="6"/>
        <v>0</v>
      </c>
      <c r="G20" s="26">
        <f t="shared" si="6"/>
        <v>4070</v>
      </c>
      <c r="H20" s="26">
        <f t="shared" si="6"/>
        <v>0</v>
      </c>
      <c r="I20" s="26">
        <f t="shared" si="6"/>
        <v>4070</v>
      </c>
      <c r="J20" s="26">
        <f t="shared" si="6"/>
        <v>0</v>
      </c>
      <c r="K20" s="26">
        <f t="shared" si="6"/>
        <v>4070</v>
      </c>
      <c r="L20" s="26">
        <f t="shared" si="6"/>
        <v>0</v>
      </c>
      <c r="M20" s="26">
        <f t="shared" si="6"/>
        <v>4070</v>
      </c>
      <c r="N20" s="26">
        <f t="shared" si="6"/>
        <v>0</v>
      </c>
      <c r="O20" s="26">
        <f t="shared" si="6"/>
        <v>4070</v>
      </c>
      <c r="P20" s="26">
        <f t="shared" si="6"/>
        <v>0</v>
      </c>
      <c r="Q20" s="26">
        <f t="shared" si="6"/>
        <v>4070</v>
      </c>
      <c r="R20" s="26">
        <f t="shared" si="6"/>
        <v>0</v>
      </c>
      <c r="S20" s="26">
        <f t="shared" si="6"/>
        <v>4070</v>
      </c>
      <c r="T20" s="26">
        <f t="shared" si="6"/>
        <v>0</v>
      </c>
      <c r="U20" s="26">
        <f t="shared" si="6"/>
        <v>4070</v>
      </c>
      <c r="V20" s="26">
        <f t="shared" si="6"/>
        <v>0</v>
      </c>
      <c r="W20" s="26">
        <f t="shared" si="6"/>
        <v>4070</v>
      </c>
      <c r="X20" s="26">
        <f t="shared" si="6"/>
        <v>0</v>
      </c>
      <c r="Y20" s="26">
        <f t="shared" si="6"/>
        <v>4070</v>
      </c>
      <c r="Z20" s="26">
        <f t="shared" si="6"/>
        <v>0</v>
      </c>
      <c r="AA20" s="26">
        <f t="shared" si="6"/>
        <v>4070</v>
      </c>
    </row>
    <row r="21" spans="1:27" s="2" customFormat="1" ht="39.75" customHeight="1">
      <c r="A21" s="18"/>
      <c r="B21" s="27"/>
      <c r="C21" s="19">
        <v>2010</v>
      </c>
      <c r="D21" s="20" t="s">
        <v>40</v>
      </c>
      <c r="E21" s="26">
        <v>4070</v>
      </c>
      <c r="F21" s="26"/>
      <c r="G21" s="26">
        <f>SUM(E21:F21)</f>
        <v>4070</v>
      </c>
      <c r="H21" s="26"/>
      <c r="I21" s="26">
        <f>SUM(G21:H21)</f>
        <v>4070</v>
      </c>
      <c r="J21" s="26"/>
      <c r="K21" s="26">
        <f>SUM(I21:J21)</f>
        <v>4070</v>
      </c>
      <c r="L21" s="26"/>
      <c r="M21" s="26">
        <f>SUM(K21:L21)</f>
        <v>4070</v>
      </c>
      <c r="N21" s="26"/>
      <c r="O21" s="26">
        <f>SUM(M21:N21)</f>
        <v>4070</v>
      </c>
      <c r="P21" s="26"/>
      <c r="Q21" s="26">
        <f>SUM(O21:P21)</f>
        <v>4070</v>
      </c>
      <c r="R21" s="26"/>
      <c r="S21" s="26">
        <f>SUM(Q21:R21)</f>
        <v>4070</v>
      </c>
      <c r="T21" s="26"/>
      <c r="U21" s="26">
        <f>SUM(S21:T21)</f>
        <v>4070</v>
      </c>
      <c r="V21" s="26"/>
      <c r="W21" s="26">
        <f>SUM(U21:V21)</f>
        <v>4070</v>
      </c>
      <c r="X21" s="26"/>
      <c r="Y21" s="26">
        <f>SUM(W21:X21)</f>
        <v>4070</v>
      </c>
      <c r="Z21" s="26"/>
      <c r="AA21" s="26">
        <f>SUM(Y21:Z21)</f>
        <v>4070</v>
      </c>
    </row>
    <row r="22" spans="1:27" s="2" customFormat="1" ht="39" customHeight="1">
      <c r="A22" s="18"/>
      <c r="B22" s="27">
        <v>75109</v>
      </c>
      <c r="C22" s="19"/>
      <c r="D22" s="20" t="s">
        <v>47</v>
      </c>
      <c r="E22" s="26">
        <f aca="true" t="shared" si="7" ref="E22:AA22">SUM(E23)</f>
        <v>0</v>
      </c>
      <c r="F22" s="26">
        <f t="shared" si="7"/>
        <v>33711</v>
      </c>
      <c r="G22" s="26">
        <f t="shared" si="7"/>
        <v>33711</v>
      </c>
      <c r="H22" s="26">
        <f t="shared" si="7"/>
        <v>6510</v>
      </c>
      <c r="I22" s="26">
        <f t="shared" si="7"/>
        <v>40221</v>
      </c>
      <c r="J22" s="26">
        <f t="shared" si="7"/>
        <v>26369</v>
      </c>
      <c r="K22" s="26">
        <f t="shared" si="7"/>
        <v>66590</v>
      </c>
      <c r="L22" s="26">
        <f t="shared" si="7"/>
        <v>0</v>
      </c>
      <c r="M22" s="26">
        <f t="shared" si="7"/>
        <v>66590</v>
      </c>
      <c r="N22" s="26">
        <f t="shared" si="7"/>
        <v>0</v>
      </c>
      <c r="O22" s="26">
        <f t="shared" si="7"/>
        <v>66590</v>
      </c>
      <c r="P22" s="26">
        <f t="shared" si="7"/>
        <v>0</v>
      </c>
      <c r="Q22" s="26">
        <f t="shared" si="7"/>
        <v>66590</v>
      </c>
      <c r="R22" s="26">
        <f t="shared" si="7"/>
        <v>-5130</v>
      </c>
      <c r="S22" s="26">
        <f t="shared" si="7"/>
        <v>61460</v>
      </c>
      <c r="T22" s="26">
        <f t="shared" si="7"/>
        <v>0</v>
      </c>
      <c r="U22" s="26">
        <f t="shared" si="7"/>
        <v>61460</v>
      </c>
      <c r="V22" s="26">
        <f t="shared" si="7"/>
        <v>0</v>
      </c>
      <c r="W22" s="26">
        <f t="shared" si="7"/>
        <v>61460</v>
      </c>
      <c r="X22" s="26">
        <f t="shared" si="7"/>
        <v>0</v>
      </c>
      <c r="Y22" s="26">
        <f t="shared" si="7"/>
        <v>61460</v>
      </c>
      <c r="Z22" s="26">
        <f t="shared" si="7"/>
        <v>0</v>
      </c>
      <c r="AA22" s="26">
        <f t="shared" si="7"/>
        <v>61460</v>
      </c>
    </row>
    <row r="23" spans="1:27" s="2" customFormat="1" ht="39.75" customHeight="1">
      <c r="A23" s="18"/>
      <c r="B23" s="27"/>
      <c r="C23" s="19">
        <v>2010</v>
      </c>
      <c r="D23" s="20" t="s">
        <v>40</v>
      </c>
      <c r="E23" s="26">
        <v>0</v>
      </c>
      <c r="F23" s="26">
        <v>33711</v>
      </c>
      <c r="G23" s="26">
        <f>SUM(E23:F23)</f>
        <v>33711</v>
      </c>
      <c r="H23" s="26">
        <v>6510</v>
      </c>
      <c r="I23" s="26">
        <f>SUM(G23:H23)</f>
        <v>40221</v>
      </c>
      <c r="J23" s="26">
        <v>26369</v>
      </c>
      <c r="K23" s="26">
        <f>SUM(I23:J23)</f>
        <v>66590</v>
      </c>
      <c r="L23" s="26"/>
      <c r="M23" s="26">
        <f>SUM(K23:L23)</f>
        <v>66590</v>
      </c>
      <c r="N23" s="26"/>
      <c r="O23" s="26">
        <f>SUM(M23:N23)</f>
        <v>66590</v>
      </c>
      <c r="P23" s="26"/>
      <c r="Q23" s="26">
        <f>SUM(O23:P23)</f>
        <v>66590</v>
      </c>
      <c r="R23" s="26">
        <v>-5130</v>
      </c>
      <c r="S23" s="26">
        <f>SUM(Q23:R23)</f>
        <v>61460</v>
      </c>
      <c r="T23" s="26"/>
      <c r="U23" s="26">
        <f>SUM(S23:T23)</f>
        <v>61460</v>
      </c>
      <c r="V23" s="26"/>
      <c r="W23" s="26">
        <f>SUM(U23:V23)</f>
        <v>61460</v>
      </c>
      <c r="X23" s="26"/>
      <c r="Y23" s="26">
        <f>SUM(W23:X23)</f>
        <v>61460</v>
      </c>
      <c r="Z23" s="26"/>
      <c r="AA23" s="26">
        <f>SUM(Y23:Z23)</f>
        <v>61460</v>
      </c>
    </row>
    <row r="24" spans="1:27" s="17" customFormat="1" ht="21.75" customHeight="1">
      <c r="A24" s="7" t="s">
        <v>48</v>
      </c>
      <c r="B24" s="28"/>
      <c r="C24" s="30"/>
      <c r="D24" s="15" t="s">
        <v>49</v>
      </c>
      <c r="E24" s="16">
        <f aca="true" t="shared" si="8" ref="E24:J24">SUM(E25,E27)</f>
        <v>6971626</v>
      </c>
      <c r="F24" s="16">
        <f t="shared" si="8"/>
        <v>0</v>
      </c>
      <c r="G24" s="16">
        <f t="shared" si="8"/>
        <v>6971626</v>
      </c>
      <c r="H24" s="16">
        <f t="shared" si="8"/>
        <v>0</v>
      </c>
      <c r="I24" s="16">
        <f t="shared" si="8"/>
        <v>6971626</v>
      </c>
      <c r="J24" s="16">
        <f t="shared" si="8"/>
        <v>0</v>
      </c>
      <c r="K24" s="16">
        <f aca="true" t="shared" si="9" ref="K24:Q24">SUM(K25,K27,K29,K31,K33)</f>
        <v>6971626</v>
      </c>
      <c r="L24" s="16">
        <f t="shared" si="9"/>
        <v>101448</v>
      </c>
      <c r="M24" s="16">
        <f t="shared" si="9"/>
        <v>7073074</v>
      </c>
      <c r="N24" s="16">
        <f t="shared" si="9"/>
        <v>0</v>
      </c>
      <c r="O24" s="16">
        <f t="shared" si="9"/>
        <v>7073074</v>
      </c>
      <c r="P24" s="16">
        <f t="shared" si="9"/>
        <v>0</v>
      </c>
      <c r="Q24" s="16">
        <f t="shared" si="9"/>
        <v>7073074</v>
      </c>
      <c r="R24" s="16">
        <f aca="true" t="shared" si="10" ref="R24:W24">SUM(R25,R27,R29,R31,R33)</f>
        <v>0</v>
      </c>
      <c r="S24" s="16">
        <f t="shared" si="10"/>
        <v>7073074</v>
      </c>
      <c r="T24" s="16">
        <f t="shared" si="10"/>
        <v>11000</v>
      </c>
      <c r="U24" s="16">
        <f t="shared" si="10"/>
        <v>7084074</v>
      </c>
      <c r="V24" s="16">
        <f t="shared" si="10"/>
        <v>523374</v>
      </c>
      <c r="W24" s="16">
        <f t="shared" si="10"/>
        <v>7607448</v>
      </c>
      <c r="X24" s="16">
        <f>SUM(X25,X27,X29,X31,X33)</f>
        <v>46626</v>
      </c>
      <c r="Y24" s="16">
        <f>SUM(Y25,Y27,Y29,Y31,Y33)</f>
        <v>7654074</v>
      </c>
      <c r="Z24" s="16">
        <f>SUM(Z25,Z27,Z29,Z31,Z33)</f>
        <v>0</v>
      </c>
      <c r="AA24" s="16">
        <f>SUM(AA25,AA27,AA29,AA31,AA33)</f>
        <v>7654074</v>
      </c>
    </row>
    <row r="25" spans="1:27" s="2" customFormat="1" ht="12.75">
      <c r="A25" s="18"/>
      <c r="B25" s="31">
        <v>85212</v>
      </c>
      <c r="C25" s="32"/>
      <c r="D25" s="33" t="s">
        <v>50</v>
      </c>
      <c r="E25" s="22">
        <f aca="true" t="shared" si="11" ref="E25:AA25">SUM(E26)</f>
        <v>6944900</v>
      </c>
      <c r="F25" s="22">
        <f t="shared" si="11"/>
        <v>0</v>
      </c>
      <c r="G25" s="22">
        <f t="shared" si="11"/>
        <v>6944900</v>
      </c>
      <c r="H25" s="22">
        <f t="shared" si="11"/>
        <v>0</v>
      </c>
      <c r="I25" s="22">
        <f t="shared" si="11"/>
        <v>6944900</v>
      </c>
      <c r="J25" s="22">
        <f t="shared" si="11"/>
        <v>0</v>
      </c>
      <c r="K25" s="22">
        <f t="shared" si="11"/>
        <v>6944900</v>
      </c>
      <c r="L25" s="22">
        <f t="shared" si="11"/>
        <v>0</v>
      </c>
      <c r="M25" s="22">
        <f t="shared" si="11"/>
        <v>6944900</v>
      </c>
      <c r="N25" s="22">
        <f t="shared" si="11"/>
        <v>0</v>
      </c>
      <c r="O25" s="22">
        <f t="shared" si="11"/>
        <v>6944900</v>
      </c>
      <c r="P25" s="22">
        <f t="shared" si="11"/>
        <v>-18274</v>
      </c>
      <c r="Q25" s="22">
        <f t="shared" si="11"/>
        <v>6926626</v>
      </c>
      <c r="R25" s="22">
        <f t="shared" si="11"/>
        <v>0</v>
      </c>
      <c r="S25" s="22">
        <f t="shared" si="11"/>
        <v>6926626</v>
      </c>
      <c r="T25" s="22">
        <f t="shared" si="11"/>
        <v>0</v>
      </c>
      <c r="U25" s="22">
        <f t="shared" si="11"/>
        <v>6926626</v>
      </c>
      <c r="V25" s="22">
        <f t="shared" si="11"/>
        <v>523374</v>
      </c>
      <c r="W25" s="22">
        <f t="shared" si="11"/>
        <v>7450000</v>
      </c>
      <c r="X25" s="22">
        <f t="shared" si="11"/>
        <v>0</v>
      </c>
      <c r="Y25" s="22">
        <f t="shared" si="11"/>
        <v>7450000</v>
      </c>
      <c r="Z25" s="22">
        <f t="shared" si="11"/>
        <v>0</v>
      </c>
      <c r="AA25" s="22">
        <f t="shared" si="11"/>
        <v>7450000</v>
      </c>
    </row>
    <row r="26" spans="1:27" s="2" customFormat="1" ht="39.75" customHeight="1">
      <c r="A26" s="18"/>
      <c r="B26" s="31"/>
      <c r="C26" s="32">
        <v>2010</v>
      </c>
      <c r="D26" s="20" t="s">
        <v>40</v>
      </c>
      <c r="E26" s="22">
        <v>6944900</v>
      </c>
      <c r="F26" s="22"/>
      <c r="G26" s="22">
        <f>SUM(E26:F26)</f>
        <v>6944900</v>
      </c>
      <c r="H26" s="22"/>
      <c r="I26" s="22">
        <f>SUM(G26:H26)</f>
        <v>6944900</v>
      </c>
      <c r="J26" s="22"/>
      <c r="K26" s="22">
        <f>SUM(I26:J26)</f>
        <v>6944900</v>
      </c>
      <c r="L26" s="22"/>
      <c r="M26" s="22">
        <f>SUM(K26:L26)</f>
        <v>6944900</v>
      </c>
      <c r="N26" s="22"/>
      <c r="O26" s="22">
        <f>SUM(M26:N26)</f>
        <v>6944900</v>
      </c>
      <c r="P26" s="22">
        <v>-18274</v>
      </c>
      <c r="Q26" s="22">
        <f>SUM(O26:P26)</f>
        <v>6926626</v>
      </c>
      <c r="R26" s="22"/>
      <c r="S26" s="22">
        <f>SUM(Q26:R26)</f>
        <v>6926626</v>
      </c>
      <c r="T26" s="22"/>
      <c r="U26" s="22">
        <f>SUM(S26:T26)</f>
        <v>6926626</v>
      </c>
      <c r="V26" s="22">
        <v>523374</v>
      </c>
      <c r="W26" s="22">
        <f>SUM(U26:V26)</f>
        <v>7450000</v>
      </c>
      <c r="X26" s="22"/>
      <c r="Y26" s="22">
        <f>SUM(W26:X26)</f>
        <v>7450000</v>
      </c>
      <c r="Z26" s="22"/>
      <c r="AA26" s="22">
        <f>SUM(Y26:Z26)</f>
        <v>7450000</v>
      </c>
    </row>
    <row r="27" spans="1:27" s="2" customFormat="1" ht="48" customHeight="1">
      <c r="A27" s="18"/>
      <c r="B27" s="27">
        <v>85213</v>
      </c>
      <c r="C27" s="25"/>
      <c r="D27" s="20" t="s">
        <v>51</v>
      </c>
      <c r="E27" s="22">
        <f aca="true" t="shared" si="12" ref="E27:AA27">SUM(E28:E28)</f>
        <v>26726</v>
      </c>
      <c r="F27" s="22">
        <f t="shared" si="12"/>
        <v>0</v>
      </c>
      <c r="G27" s="22">
        <f t="shared" si="12"/>
        <v>26726</v>
      </c>
      <c r="H27" s="22">
        <f t="shared" si="12"/>
        <v>0</v>
      </c>
      <c r="I27" s="22">
        <f t="shared" si="12"/>
        <v>26726</v>
      </c>
      <c r="J27" s="22">
        <f t="shared" si="12"/>
        <v>0</v>
      </c>
      <c r="K27" s="22">
        <f t="shared" si="12"/>
        <v>26726</v>
      </c>
      <c r="L27" s="22">
        <f t="shared" si="12"/>
        <v>0</v>
      </c>
      <c r="M27" s="22">
        <f t="shared" si="12"/>
        <v>26726</v>
      </c>
      <c r="N27" s="22">
        <f t="shared" si="12"/>
        <v>0</v>
      </c>
      <c r="O27" s="22">
        <f t="shared" si="12"/>
        <v>26726</v>
      </c>
      <c r="P27" s="22">
        <f t="shared" si="12"/>
        <v>18274</v>
      </c>
      <c r="Q27" s="22">
        <f t="shared" si="12"/>
        <v>45000</v>
      </c>
      <c r="R27" s="22">
        <f t="shared" si="12"/>
        <v>0</v>
      </c>
      <c r="S27" s="22">
        <f t="shared" si="12"/>
        <v>45000</v>
      </c>
      <c r="T27" s="22">
        <f t="shared" si="12"/>
        <v>0</v>
      </c>
      <c r="U27" s="22">
        <f t="shared" si="12"/>
        <v>45000</v>
      </c>
      <c r="V27" s="22">
        <f t="shared" si="12"/>
        <v>0</v>
      </c>
      <c r="W27" s="22">
        <f t="shared" si="12"/>
        <v>45000</v>
      </c>
      <c r="X27" s="22">
        <f t="shared" si="12"/>
        <v>0</v>
      </c>
      <c r="Y27" s="22">
        <f t="shared" si="12"/>
        <v>45000</v>
      </c>
      <c r="Z27" s="22">
        <f t="shared" si="12"/>
        <v>0</v>
      </c>
      <c r="AA27" s="22">
        <f t="shared" si="12"/>
        <v>45000</v>
      </c>
    </row>
    <row r="28" spans="1:27" s="2" customFormat="1" ht="12.75">
      <c r="A28" s="18"/>
      <c r="B28" s="27"/>
      <c r="C28" s="25">
        <v>2010</v>
      </c>
      <c r="D28" s="20" t="s">
        <v>40</v>
      </c>
      <c r="E28" s="22">
        <v>26726</v>
      </c>
      <c r="F28" s="22"/>
      <c r="G28" s="22">
        <f>SUM(E28:F28)</f>
        <v>26726</v>
      </c>
      <c r="H28" s="22"/>
      <c r="I28" s="22">
        <f>SUM(G28:H28)</f>
        <v>26726</v>
      </c>
      <c r="J28" s="22"/>
      <c r="K28" s="22">
        <f>SUM(I28:J28)</f>
        <v>26726</v>
      </c>
      <c r="L28" s="22"/>
      <c r="M28" s="22">
        <f>SUM(K28:L28)</f>
        <v>26726</v>
      </c>
      <c r="N28" s="22"/>
      <c r="O28" s="22">
        <f>SUM(M28:N28)</f>
        <v>26726</v>
      </c>
      <c r="P28" s="22">
        <v>18274</v>
      </c>
      <c r="Q28" s="22">
        <f>SUM(O28:P28)</f>
        <v>45000</v>
      </c>
      <c r="R28" s="22"/>
      <c r="S28" s="22">
        <f>SUM(Q28:R28)</f>
        <v>45000</v>
      </c>
      <c r="T28" s="22"/>
      <c r="U28" s="22">
        <f>SUM(S28:T28)</f>
        <v>45000</v>
      </c>
      <c r="V28" s="22"/>
      <c r="W28" s="22">
        <f>SUM(U28:V28)</f>
        <v>45000</v>
      </c>
      <c r="X28" s="22"/>
      <c r="Y28" s="22">
        <f>SUM(W28:X28)</f>
        <v>45000</v>
      </c>
      <c r="Z28" s="22"/>
      <c r="AA28" s="22">
        <f>SUM(Y28:Z28)</f>
        <v>45000</v>
      </c>
    </row>
    <row r="29" spans="1:27" s="2" customFormat="1" ht="21" customHeight="1">
      <c r="A29" s="18"/>
      <c r="B29" s="27">
        <v>85219</v>
      </c>
      <c r="C29" s="27"/>
      <c r="D29" s="34" t="s">
        <v>52</v>
      </c>
      <c r="E29" s="22"/>
      <c r="F29" s="22"/>
      <c r="G29" s="22"/>
      <c r="H29" s="22"/>
      <c r="I29" s="22"/>
      <c r="J29" s="22"/>
      <c r="K29" s="22">
        <f aca="true" t="shared" si="13" ref="K29:Q29">SUM(K30)</f>
        <v>0</v>
      </c>
      <c r="L29" s="22">
        <f t="shared" si="13"/>
        <v>8810</v>
      </c>
      <c r="M29" s="22">
        <f t="shared" si="13"/>
        <v>8810</v>
      </c>
      <c r="N29" s="22">
        <f t="shared" si="13"/>
        <v>0</v>
      </c>
      <c r="O29" s="22">
        <f t="shared" si="13"/>
        <v>8810</v>
      </c>
      <c r="P29" s="22">
        <f t="shared" si="13"/>
        <v>0</v>
      </c>
      <c r="Q29" s="22">
        <f t="shared" si="13"/>
        <v>8810</v>
      </c>
      <c r="R29" s="22">
        <f aca="true" t="shared" si="14" ref="R29:W29">SUM(R30)</f>
        <v>0</v>
      </c>
      <c r="S29" s="22">
        <f t="shared" si="14"/>
        <v>8810</v>
      </c>
      <c r="T29" s="22">
        <f t="shared" si="14"/>
        <v>8000</v>
      </c>
      <c r="U29" s="22">
        <f t="shared" si="14"/>
        <v>16810</v>
      </c>
      <c r="V29" s="22">
        <f t="shared" si="14"/>
        <v>0</v>
      </c>
      <c r="W29" s="22">
        <f t="shared" si="14"/>
        <v>16810</v>
      </c>
      <c r="X29" s="22">
        <f>SUM(X30)</f>
        <v>0</v>
      </c>
      <c r="Y29" s="22">
        <f>SUM(Y30)</f>
        <v>16810</v>
      </c>
      <c r="Z29" s="22">
        <f>SUM(Z30)</f>
        <v>0</v>
      </c>
      <c r="AA29" s="22">
        <f>SUM(AA30)</f>
        <v>16810</v>
      </c>
    </row>
    <row r="30" spans="1:27" s="2" customFormat="1" ht="12.75">
      <c r="A30" s="18"/>
      <c r="B30" s="27"/>
      <c r="C30" s="27">
        <v>2010</v>
      </c>
      <c r="D30" s="20" t="s">
        <v>40</v>
      </c>
      <c r="E30" s="22"/>
      <c r="F30" s="22"/>
      <c r="G30" s="22"/>
      <c r="H30" s="22"/>
      <c r="I30" s="22"/>
      <c r="J30" s="22"/>
      <c r="K30" s="22">
        <v>0</v>
      </c>
      <c r="L30" s="22">
        <v>8810</v>
      </c>
      <c r="M30" s="22">
        <f>SUM(K30:L30)</f>
        <v>8810</v>
      </c>
      <c r="N30" s="22"/>
      <c r="O30" s="22">
        <f>SUM(M30:N30)</f>
        <v>8810</v>
      </c>
      <c r="P30" s="22"/>
      <c r="Q30" s="22">
        <f>SUM(O30:P30)</f>
        <v>8810</v>
      </c>
      <c r="R30" s="22"/>
      <c r="S30" s="22">
        <f>SUM(Q30:R30)</f>
        <v>8810</v>
      </c>
      <c r="T30" s="22">
        <v>8000</v>
      </c>
      <c r="U30" s="22">
        <f>SUM(S30:T30)</f>
        <v>16810</v>
      </c>
      <c r="V30" s="22"/>
      <c r="W30" s="22">
        <f>SUM(U30:V30)</f>
        <v>16810</v>
      </c>
      <c r="X30" s="22"/>
      <c r="Y30" s="22">
        <f>SUM(W30:X30)</f>
        <v>16810</v>
      </c>
      <c r="Z30" s="22"/>
      <c r="AA30" s="22">
        <f>SUM(Y30:Z30)</f>
        <v>16810</v>
      </c>
    </row>
    <row r="31" spans="1:27" s="2" customFormat="1" ht="21" customHeight="1">
      <c r="A31" s="18"/>
      <c r="B31" s="27">
        <v>85231</v>
      </c>
      <c r="C31" s="27"/>
      <c r="D31" s="34" t="s">
        <v>53</v>
      </c>
      <c r="E31" s="22"/>
      <c r="F31" s="22"/>
      <c r="G31" s="22"/>
      <c r="H31" s="22"/>
      <c r="I31" s="22"/>
      <c r="J31" s="22"/>
      <c r="K31" s="22">
        <f aca="true" t="shared" si="15" ref="K31:Q31">SUM(K32)</f>
        <v>0</v>
      </c>
      <c r="L31" s="22">
        <f t="shared" si="15"/>
        <v>4000</v>
      </c>
      <c r="M31" s="22">
        <f t="shared" si="15"/>
        <v>4000</v>
      </c>
      <c r="N31" s="22">
        <f t="shared" si="15"/>
        <v>0</v>
      </c>
      <c r="O31" s="22">
        <f t="shared" si="15"/>
        <v>4000</v>
      </c>
      <c r="P31" s="22">
        <f t="shared" si="15"/>
        <v>0</v>
      </c>
      <c r="Q31" s="22">
        <f t="shared" si="15"/>
        <v>4000</v>
      </c>
      <c r="R31" s="22">
        <f aca="true" t="shared" si="16" ref="R31:W31">SUM(R32)</f>
        <v>0</v>
      </c>
      <c r="S31" s="22">
        <f t="shared" si="16"/>
        <v>4000</v>
      </c>
      <c r="T31" s="22">
        <f t="shared" si="16"/>
        <v>3000</v>
      </c>
      <c r="U31" s="22">
        <f t="shared" si="16"/>
        <v>7000</v>
      </c>
      <c r="V31" s="22">
        <f t="shared" si="16"/>
        <v>0</v>
      </c>
      <c r="W31" s="22">
        <f t="shared" si="16"/>
        <v>7000</v>
      </c>
      <c r="X31" s="22">
        <f>SUM(X32)</f>
        <v>0</v>
      </c>
      <c r="Y31" s="22">
        <f>SUM(Y32)</f>
        <v>7000</v>
      </c>
      <c r="Z31" s="22">
        <f>SUM(Z32)</f>
        <v>0</v>
      </c>
      <c r="AA31" s="22">
        <f>SUM(AA32)</f>
        <v>7000</v>
      </c>
    </row>
    <row r="32" spans="1:27" s="2" customFormat="1" ht="12.75">
      <c r="A32" s="18"/>
      <c r="B32" s="27"/>
      <c r="C32" s="27">
        <v>2010</v>
      </c>
      <c r="D32" s="20" t="s">
        <v>40</v>
      </c>
      <c r="E32" s="22"/>
      <c r="F32" s="22"/>
      <c r="G32" s="22"/>
      <c r="H32" s="22"/>
      <c r="I32" s="22"/>
      <c r="J32" s="22"/>
      <c r="K32" s="22">
        <v>0</v>
      </c>
      <c r="L32" s="22">
        <v>4000</v>
      </c>
      <c r="M32" s="22">
        <f>SUM(K32:L32)</f>
        <v>4000</v>
      </c>
      <c r="N32" s="22"/>
      <c r="O32" s="22">
        <f>SUM(M32:N32)</f>
        <v>4000</v>
      </c>
      <c r="P32" s="22"/>
      <c r="Q32" s="22">
        <f>SUM(O32:P32)</f>
        <v>4000</v>
      </c>
      <c r="R32" s="22"/>
      <c r="S32" s="22">
        <f>SUM(Q32:R32)</f>
        <v>4000</v>
      </c>
      <c r="T32" s="22">
        <v>3000</v>
      </c>
      <c r="U32" s="22">
        <f>SUM(S32:T32)</f>
        <v>7000</v>
      </c>
      <c r="V32" s="22"/>
      <c r="W32" s="22">
        <f>SUM(U32:V32)</f>
        <v>7000</v>
      </c>
      <c r="X32" s="22"/>
      <c r="Y32" s="22">
        <f>SUM(W32:X32)</f>
        <v>7000</v>
      </c>
      <c r="Z32" s="22"/>
      <c r="AA32" s="22">
        <f>SUM(Y32:Z32)</f>
        <v>7000</v>
      </c>
    </row>
    <row r="33" spans="1:27" s="2" customFormat="1" ht="23.25" customHeight="1">
      <c r="A33" s="18"/>
      <c r="B33" s="27">
        <v>85295</v>
      </c>
      <c r="C33" s="27"/>
      <c r="D33" s="34" t="s">
        <v>39</v>
      </c>
      <c r="E33" s="22"/>
      <c r="F33" s="22"/>
      <c r="G33" s="22"/>
      <c r="H33" s="22"/>
      <c r="I33" s="22"/>
      <c r="J33" s="22"/>
      <c r="K33" s="22">
        <f aca="true" t="shared" si="17" ref="K33:Q33">SUM(K34)</f>
        <v>0</v>
      </c>
      <c r="L33" s="22">
        <f t="shared" si="17"/>
        <v>88638</v>
      </c>
      <c r="M33" s="22">
        <f t="shared" si="17"/>
        <v>88638</v>
      </c>
      <c r="N33" s="22">
        <f t="shared" si="17"/>
        <v>0</v>
      </c>
      <c r="O33" s="22">
        <f t="shared" si="17"/>
        <v>88638</v>
      </c>
      <c r="P33" s="22">
        <f t="shared" si="17"/>
        <v>0</v>
      </c>
      <c r="Q33" s="22">
        <f t="shared" si="17"/>
        <v>88638</v>
      </c>
      <c r="R33" s="22">
        <f aca="true" t="shared" si="18" ref="R33:W33">SUM(R34)</f>
        <v>0</v>
      </c>
      <c r="S33" s="22">
        <f t="shared" si="18"/>
        <v>88638</v>
      </c>
      <c r="T33" s="22">
        <f t="shared" si="18"/>
        <v>0</v>
      </c>
      <c r="U33" s="22">
        <f t="shared" si="18"/>
        <v>88638</v>
      </c>
      <c r="V33" s="22">
        <f t="shared" si="18"/>
        <v>0</v>
      </c>
      <c r="W33" s="22">
        <f t="shared" si="18"/>
        <v>88638</v>
      </c>
      <c r="X33" s="22">
        <f>SUM(X34)</f>
        <v>46626</v>
      </c>
      <c r="Y33" s="22">
        <f>SUM(Y34)</f>
        <v>135264</v>
      </c>
      <c r="Z33" s="22">
        <f>SUM(Z34)</f>
        <v>0</v>
      </c>
      <c r="AA33" s="22">
        <f>SUM(AA34)</f>
        <v>135264</v>
      </c>
    </row>
    <row r="34" spans="1:27" s="2" customFormat="1" ht="12.75">
      <c r="A34" s="18"/>
      <c r="B34" s="27"/>
      <c r="C34" s="27">
        <v>2010</v>
      </c>
      <c r="D34" s="20" t="s">
        <v>40</v>
      </c>
      <c r="E34" s="22"/>
      <c r="F34" s="22"/>
      <c r="G34" s="22"/>
      <c r="H34" s="22"/>
      <c r="I34" s="22"/>
      <c r="J34" s="22"/>
      <c r="K34" s="22">
        <v>0</v>
      </c>
      <c r="L34" s="22">
        <f>86038+2600</f>
        <v>88638</v>
      </c>
      <c r="M34" s="22">
        <f>SUM(K34:L34)</f>
        <v>88638</v>
      </c>
      <c r="N34" s="22"/>
      <c r="O34" s="22">
        <f>SUM(M34:N34)</f>
        <v>88638</v>
      </c>
      <c r="P34" s="22"/>
      <c r="Q34" s="22">
        <f>SUM(O34:P34)</f>
        <v>88638</v>
      </c>
      <c r="R34" s="22"/>
      <c r="S34" s="22">
        <f>SUM(Q34:R34)</f>
        <v>88638</v>
      </c>
      <c r="T34" s="22"/>
      <c r="U34" s="22">
        <f>SUM(S34:T34)</f>
        <v>88638</v>
      </c>
      <c r="V34" s="22"/>
      <c r="W34" s="22">
        <f>SUM(U34:V34)</f>
        <v>88638</v>
      </c>
      <c r="X34" s="22">
        <v>46626</v>
      </c>
      <c r="Y34" s="22">
        <f>SUM(W34:X34)</f>
        <v>135264</v>
      </c>
      <c r="Z34" s="22"/>
      <c r="AA34" s="22">
        <f>SUM(Y34:Z34)</f>
        <v>135264</v>
      </c>
    </row>
    <row r="35" spans="1:27" s="2" customFormat="1" ht="19.5" customHeight="1">
      <c r="A35" s="35"/>
      <c r="B35" s="36"/>
      <c r="C35" s="37"/>
      <c r="D35" s="38" t="s">
        <v>54</v>
      </c>
      <c r="E35" s="29">
        <f aca="true" t="shared" si="19" ref="E35:J35">SUM(E16,E19,E24)</f>
        <v>7132296</v>
      </c>
      <c r="F35" s="29">
        <f t="shared" si="19"/>
        <v>33711</v>
      </c>
      <c r="G35" s="29">
        <f t="shared" si="19"/>
        <v>7166007</v>
      </c>
      <c r="H35" s="29">
        <f t="shared" si="19"/>
        <v>6510</v>
      </c>
      <c r="I35" s="29">
        <f t="shared" si="19"/>
        <v>7172517</v>
      </c>
      <c r="J35" s="29">
        <f t="shared" si="19"/>
        <v>26369</v>
      </c>
      <c r="K35" s="29">
        <f aca="true" t="shared" si="20" ref="K35:Q35">SUM(K16,K19,K24,K13)</f>
        <v>7198886</v>
      </c>
      <c r="L35" s="29">
        <f t="shared" si="20"/>
        <v>459671</v>
      </c>
      <c r="M35" s="29">
        <f t="shared" si="20"/>
        <v>7658557</v>
      </c>
      <c r="N35" s="29">
        <f t="shared" si="20"/>
        <v>0</v>
      </c>
      <c r="O35" s="29">
        <f t="shared" si="20"/>
        <v>7658557</v>
      </c>
      <c r="P35" s="29">
        <f t="shared" si="20"/>
        <v>0</v>
      </c>
      <c r="Q35" s="29">
        <f t="shared" si="20"/>
        <v>7658557</v>
      </c>
      <c r="R35" s="29">
        <f aca="true" t="shared" si="21" ref="R35:W35">SUM(R16,R19,R24,R13)</f>
        <v>-5130</v>
      </c>
      <c r="S35" s="29">
        <f t="shared" si="21"/>
        <v>7653427</v>
      </c>
      <c r="T35" s="29">
        <f t="shared" si="21"/>
        <v>11000</v>
      </c>
      <c r="U35" s="29">
        <f t="shared" si="21"/>
        <v>7664427</v>
      </c>
      <c r="V35" s="29">
        <f t="shared" si="21"/>
        <v>526824</v>
      </c>
      <c r="W35" s="29">
        <f t="shared" si="21"/>
        <v>8191251</v>
      </c>
      <c r="X35" s="29">
        <f>SUM(X16,X19,X24,X13)</f>
        <v>398190</v>
      </c>
      <c r="Y35" s="29">
        <f>SUM(Y16,Y19,Y24,Y13)</f>
        <v>8589441</v>
      </c>
      <c r="Z35" s="29">
        <f>SUM(Z16,Z19,Z24,Z13)</f>
        <v>0</v>
      </c>
      <c r="AA35" s="29">
        <f>SUM(AA16,AA19,AA24,AA13)</f>
        <v>8589441</v>
      </c>
    </row>
    <row r="36" spans="1:3" ht="12.75">
      <c r="A36" s="3"/>
      <c r="B36" s="3"/>
      <c r="C36" s="3"/>
    </row>
    <row r="37" spans="5:27" ht="12.75"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</row>
    <row r="39" spans="5:27" ht="12.75"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</row>
  </sheetData>
  <sheetProtection selectLockedCells="1" selectUnlockedCells="1"/>
  <mergeCells count="3">
    <mergeCell ref="A6:AA6"/>
    <mergeCell ref="A7:AA7"/>
    <mergeCell ref="A11:AA11"/>
  </mergeCells>
  <printOptions horizontalCentered="1"/>
  <pageMargins left="0.11805555555555555" right="0.11805555555555555" top="0.7875" bottom="0.5909722222222222" header="0.5118055555555555" footer="0.31527777777777777"/>
  <pageSetup firstPageNumber="1" useFirstPageNumber="1" horizontalDpi="300" verticalDpi="300" orientation="portrait" paperSize="9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74"/>
  <sheetViews>
    <sheetView tabSelected="1" zoomScale="90" zoomScaleNormal="90" workbookViewId="0" topLeftCell="A1">
      <selection activeCell="AF8" sqref="AF8"/>
    </sheetView>
  </sheetViews>
  <sheetFormatPr defaultColWidth="9.00390625" defaultRowHeight="12.75"/>
  <cols>
    <col min="1" max="1" width="5.625" style="1" customWidth="1"/>
    <col min="2" max="2" width="8.125" style="1" customWidth="1"/>
    <col min="3" max="3" width="5.375" style="1" customWidth="1"/>
    <col min="4" max="4" width="42.00390625" style="1" customWidth="1"/>
    <col min="5" max="24" width="0" style="0" hidden="1" customWidth="1"/>
    <col min="25" max="25" width="12.00390625" style="0" customWidth="1"/>
    <col min="26" max="26" width="11.125" style="0" customWidth="1"/>
    <col min="27" max="27" width="12.00390625" style="0" customWidth="1"/>
  </cols>
  <sheetData>
    <row r="1" spans="1:27" ht="33" customHeight="1">
      <c r="A1" s="40" t="s">
        <v>55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</row>
    <row r="2" spans="1:27" ht="30.75" customHeight="1">
      <c r="A2" s="41" t="s">
        <v>24</v>
      </c>
      <c r="B2" s="41" t="s">
        <v>25</v>
      </c>
      <c r="C2" s="41" t="s">
        <v>26</v>
      </c>
      <c r="D2" s="7" t="s">
        <v>27</v>
      </c>
      <c r="E2" s="42" t="s">
        <v>28</v>
      </c>
      <c r="F2" s="9" t="s">
        <v>29</v>
      </c>
      <c r="G2" s="9" t="s">
        <v>35</v>
      </c>
      <c r="H2" s="9" t="s">
        <v>29</v>
      </c>
      <c r="I2" s="9" t="s">
        <v>28</v>
      </c>
      <c r="J2" s="9" t="s">
        <v>29</v>
      </c>
      <c r="K2" s="9" t="s">
        <v>28</v>
      </c>
      <c r="L2" s="9" t="s">
        <v>29</v>
      </c>
      <c r="M2" s="9" t="s">
        <v>28</v>
      </c>
      <c r="N2" s="9" t="s">
        <v>29</v>
      </c>
      <c r="O2" s="9" t="s">
        <v>28</v>
      </c>
      <c r="P2" s="9" t="s">
        <v>29</v>
      </c>
      <c r="Q2" s="9" t="s">
        <v>28</v>
      </c>
      <c r="R2" s="9" t="s">
        <v>29</v>
      </c>
      <c r="S2" s="9" t="s">
        <v>28</v>
      </c>
      <c r="T2" s="9" t="s">
        <v>29</v>
      </c>
      <c r="U2" s="9" t="s">
        <v>28</v>
      </c>
      <c r="V2" s="9" t="s">
        <v>29</v>
      </c>
      <c r="W2" s="9" t="s">
        <v>28</v>
      </c>
      <c r="X2" s="9" t="s">
        <v>29</v>
      </c>
      <c r="Y2" s="9" t="s">
        <v>28</v>
      </c>
      <c r="Z2" s="9" t="s">
        <v>29</v>
      </c>
      <c r="AA2" s="9" t="s">
        <v>35</v>
      </c>
    </row>
    <row r="3" spans="1:27" s="2" customFormat="1" ht="21" customHeight="1">
      <c r="A3" s="43" t="s">
        <v>36</v>
      </c>
      <c r="B3" s="43"/>
      <c r="C3" s="44"/>
      <c r="D3" s="45" t="s">
        <v>37</v>
      </c>
      <c r="E3" s="46"/>
      <c r="F3" s="47"/>
      <c r="G3" s="47"/>
      <c r="H3" s="47"/>
      <c r="I3" s="47"/>
      <c r="J3" s="47"/>
      <c r="K3" s="48">
        <f aca="true" t="shared" si="0" ref="K3:Q3">SUM(K4)</f>
        <v>0</v>
      </c>
      <c r="L3" s="48">
        <f t="shared" si="0"/>
        <v>358223</v>
      </c>
      <c r="M3" s="48">
        <f t="shared" si="0"/>
        <v>358223</v>
      </c>
      <c r="N3" s="48">
        <f t="shared" si="0"/>
        <v>0</v>
      </c>
      <c r="O3" s="48">
        <f t="shared" si="0"/>
        <v>358223</v>
      </c>
      <c r="P3" s="48">
        <f t="shared" si="0"/>
        <v>0</v>
      </c>
      <c r="Q3" s="48">
        <f t="shared" si="0"/>
        <v>358223</v>
      </c>
      <c r="R3" s="48">
        <f aca="true" t="shared" si="1" ref="R3:AA3">SUM(R4)</f>
        <v>0</v>
      </c>
      <c r="S3" s="48">
        <f t="shared" si="1"/>
        <v>358223</v>
      </c>
      <c r="T3" s="48">
        <f t="shared" si="1"/>
        <v>0</v>
      </c>
      <c r="U3" s="48">
        <f t="shared" si="1"/>
        <v>358223</v>
      </c>
      <c r="V3" s="48">
        <f t="shared" si="1"/>
        <v>0</v>
      </c>
      <c r="W3" s="48">
        <f t="shared" si="1"/>
        <v>358223</v>
      </c>
      <c r="X3" s="48">
        <f t="shared" si="1"/>
        <v>349141</v>
      </c>
      <c r="Y3" s="48">
        <f t="shared" si="1"/>
        <v>707364</v>
      </c>
      <c r="Z3" s="48">
        <f t="shared" si="1"/>
        <v>0</v>
      </c>
      <c r="AA3" s="48">
        <f t="shared" si="1"/>
        <v>707364</v>
      </c>
    </row>
    <row r="4" spans="1:27" s="2" customFormat="1" ht="21" customHeight="1">
      <c r="A4" s="49"/>
      <c r="B4" s="49" t="s">
        <v>38</v>
      </c>
      <c r="C4" s="50"/>
      <c r="D4" s="33" t="s">
        <v>39</v>
      </c>
      <c r="E4" s="51"/>
      <c r="F4" s="21"/>
      <c r="G4" s="21"/>
      <c r="H4" s="21"/>
      <c r="I4" s="21"/>
      <c r="J4" s="21"/>
      <c r="K4" s="22">
        <f aca="true" t="shared" si="2" ref="K4:Q4">SUM(K5:K10)</f>
        <v>0</v>
      </c>
      <c r="L4" s="22">
        <f t="shared" si="2"/>
        <v>358223</v>
      </c>
      <c r="M4" s="22">
        <f t="shared" si="2"/>
        <v>358223</v>
      </c>
      <c r="N4" s="22">
        <f t="shared" si="2"/>
        <v>0</v>
      </c>
      <c r="O4" s="22">
        <f t="shared" si="2"/>
        <v>358223</v>
      </c>
      <c r="P4" s="22">
        <f t="shared" si="2"/>
        <v>0</v>
      </c>
      <c r="Q4" s="22">
        <f t="shared" si="2"/>
        <v>358223</v>
      </c>
      <c r="R4" s="22">
        <f aca="true" t="shared" si="3" ref="R4:W4">SUM(R5:R10)</f>
        <v>0</v>
      </c>
      <c r="S4" s="22">
        <f t="shared" si="3"/>
        <v>358223</v>
      </c>
      <c r="T4" s="22">
        <f t="shared" si="3"/>
        <v>0</v>
      </c>
      <c r="U4" s="22">
        <f t="shared" si="3"/>
        <v>358223</v>
      </c>
      <c r="V4" s="22">
        <f t="shared" si="3"/>
        <v>0</v>
      </c>
      <c r="W4" s="22">
        <f t="shared" si="3"/>
        <v>358223</v>
      </c>
      <c r="X4" s="22">
        <f>SUM(X5:X10)</f>
        <v>349141</v>
      </c>
      <c r="Y4" s="22">
        <f>SUM(Y5:Y10)</f>
        <v>707364</v>
      </c>
      <c r="Z4" s="22">
        <f>SUM(Z5:Z10)</f>
        <v>0</v>
      </c>
      <c r="AA4" s="22">
        <f>SUM(AA5:AA10)</f>
        <v>707364</v>
      </c>
    </row>
    <row r="5" spans="1:27" s="2" customFormat="1" ht="21" customHeight="1">
      <c r="A5" s="49"/>
      <c r="B5" s="49"/>
      <c r="C5" s="50">
        <v>4010</v>
      </c>
      <c r="D5" s="33" t="s">
        <v>56</v>
      </c>
      <c r="E5" s="51"/>
      <c r="F5" s="21"/>
      <c r="G5" s="21"/>
      <c r="H5" s="21"/>
      <c r="I5" s="21"/>
      <c r="J5" s="21"/>
      <c r="K5" s="22">
        <v>0</v>
      </c>
      <c r="L5" s="22">
        <v>4200</v>
      </c>
      <c r="M5" s="22">
        <f aca="true" t="shared" si="4" ref="M5:M10">SUM(K5:L5)</f>
        <v>4200</v>
      </c>
      <c r="N5" s="22">
        <v>0</v>
      </c>
      <c r="O5" s="22">
        <f aca="true" t="shared" si="5" ref="O5:O10">SUM(M5:N5)</f>
        <v>4200</v>
      </c>
      <c r="P5" s="22">
        <v>0</v>
      </c>
      <c r="Q5" s="22">
        <f aca="true" t="shared" si="6" ref="Q5:Q10">SUM(O5:P5)</f>
        <v>4200</v>
      </c>
      <c r="R5" s="22">
        <v>0</v>
      </c>
      <c r="S5" s="22">
        <f aca="true" t="shared" si="7" ref="S5:S10">SUM(Q5:R5)</f>
        <v>4200</v>
      </c>
      <c r="T5" s="22"/>
      <c r="U5" s="22">
        <f aca="true" t="shared" si="8" ref="U5:U10">SUM(S5:T5)</f>
        <v>4200</v>
      </c>
      <c r="V5" s="22"/>
      <c r="W5" s="22">
        <f aca="true" t="shared" si="9" ref="W5:W10">SUM(U5:V5)</f>
        <v>4200</v>
      </c>
      <c r="X5" s="22">
        <v>4200</v>
      </c>
      <c r="Y5" s="22">
        <f aca="true" t="shared" si="10" ref="Y5:Y10">SUM(W5:X5)</f>
        <v>8400</v>
      </c>
      <c r="Z5" s="22"/>
      <c r="AA5" s="22">
        <f aca="true" t="shared" si="11" ref="AA5:AA10">SUM(Y5:Z5)</f>
        <v>8400</v>
      </c>
    </row>
    <row r="6" spans="1:27" s="2" customFormat="1" ht="21" customHeight="1">
      <c r="A6" s="49"/>
      <c r="B6" s="49"/>
      <c r="C6" s="50">
        <v>4110</v>
      </c>
      <c r="D6" s="33" t="s">
        <v>57</v>
      </c>
      <c r="E6" s="51"/>
      <c r="F6" s="21"/>
      <c r="G6" s="21"/>
      <c r="H6" s="21"/>
      <c r="I6" s="21"/>
      <c r="J6" s="21"/>
      <c r="K6" s="22">
        <v>0</v>
      </c>
      <c r="L6" s="22">
        <v>725</v>
      </c>
      <c r="M6" s="22">
        <f t="shared" si="4"/>
        <v>725</v>
      </c>
      <c r="N6" s="22">
        <v>0</v>
      </c>
      <c r="O6" s="22">
        <f t="shared" si="5"/>
        <v>725</v>
      </c>
      <c r="P6" s="22">
        <v>0</v>
      </c>
      <c r="Q6" s="22">
        <f t="shared" si="6"/>
        <v>725</v>
      </c>
      <c r="R6" s="22">
        <v>0</v>
      </c>
      <c r="S6" s="22">
        <f t="shared" si="7"/>
        <v>725</v>
      </c>
      <c r="T6" s="22"/>
      <c r="U6" s="22">
        <f t="shared" si="8"/>
        <v>725</v>
      </c>
      <c r="V6" s="22"/>
      <c r="W6" s="22">
        <f t="shared" si="9"/>
        <v>725</v>
      </c>
      <c r="X6" s="22">
        <v>725</v>
      </c>
      <c r="Y6" s="22">
        <f t="shared" si="10"/>
        <v>1450</v>
      </c>
      <c r="Z6" s="22"/>
      <c r="AA6" s="22">
        <f t="shared" si="11"/>
        <v>1450</v>
      </c>
    </row>
    <row r="7" spans="1:27" s="2" customFormat="1" ht="21" customHeight="1">
      <c r="A7" s="49"/>
      <c r="B7" s="49"/>
      <c r="C7" s="50">
        <v>4120</v>
      </c>
      <c r="D7" s="33" t="s">
        <v>58</v>
      </c>
      <c r="E7" s="51"/>
      <c r="F7" s="21"/>
      <c r="G7" s="21"/>
      <c r="H7" s="21"/>
      <c r="I7" s="21"/>
      <c r="J7" s="21"/>
      <c r="K7" s="22">
        <v>0</v>
      </c>
      <c r="L7" s="22">
        <v>102</v>
      </c>
      <c r="M7" s="22">
        <f t="shared" si="4"/>
        <v>102</v>
      </c>
      <c r="N7" s="22">
        <v>0</v>
      </c>
      <c r="O7" s="22">
        <f t="shared" si="5"/>
        <v>102</v>
      </c>
      <c r="P7" s="22">
        <v>0</v>
      </c>
      <c r="Q7" s="22">
        <f t="shared" si="6"/>
        <v>102</v>
      </c>
      <c r="R7" s="22">
        <v>0</v>
      </c>
      <c r="S7" s="22">
        <f t="shared" si="7"/>
        <v>102</v>
      </c>
      <c r="T7" s="22"/>
      <c r="U7" s="22">
        <f t="shared" si="8"/>
        <v>102</v>
      </c>
      <c r="V7" s="22"/>
      <c r="W7" s="22">
        <f t="shared" si="9"/>
        <v>102</v>
      </c>
      <c r="X7" s="22">
        <v>102</v>
      </c>
      <c r="Y7" s="22">
        <f t="shared" si="10"/>
        <v>204</v>
      </c>
      <c r="Z7" s="22"/>
      <c r="AA7" s="22">
        <f t="shared" si="11"/>
        <v>204</v>
      </c>
    </row>
    <row r="8" spans="1:27" s="2" customFormat="1" ht="21" customHeight="1">
      <c r="A8" s="49"/>
      <c r="B8" s="49"/>
      <c r="C8" s="50">
        <v>4210</v>
      </c>
      <c r="D8" s="20" t="s">
        <v>59</v>
      </c>
      <c r="E8" s="51"/>
      <c r="F8" s="21"/>
      <c r="G8" s="21"/>
      <c r="H8" s="21"/>
      <c r="I8" s="21"/>
      <c r="J8" s="21"/>
      <c r="K8" s="22">
        <v>0</v>
      </c>
      <c r="L8" s="22">
        <v>607</v>
      </c>
      <c r="M8" s="22">
        <f t="shared" si="4"/>
        <v>607</v>
      </c>
      <c r="N8" s="22">
        <v>0</v>
      </c>
      <c r="O8" s="22">
        <f t="shared" si="5"/>
        <v>607</v>
      </c>
      <c r="P8" s="22">
        <v>0</v>
      </c>
      <c r="Q8" s="22">
        <f t="shared" si="6"/>
        <v>607</v>
      </c>
      <c r="R8" s="22">
        <v>0</v>
      </c>
      <c r="S8" s="22">
        <f t="shared" si="7"/>
        <v>607</v>
      </c>
      <c r="T8" s="22"/>
      <c r="U8" s="22">
        <f t="shared" si="8"/>
        <v>607</v>
      </c>
      <c r="V8" s="22"/>
      <c r="W8" s="22">
        <f t="shared" si="9"/>
        <v>607</v>
      </c>
      <c r="X8" s="22">
        <v>417</v>
      </c>
      <c r="Y8" s="22">
        <f t="shared" si="10"/>
        <v>1024</v>
      </c>
      <c r="Z8" s="22"/>
      <c r="AA8" s="22">
        <f t="shared" si="11"/>
        <v>1024</v>
      </c>
    </row>
    <row r="9" spans="1:27" s="2" customFormat="1" ht="21" customHeight="1">
      <c r="A9" s="49"/>
      <c r="B9" s="49"/>
      <c r="C9" s="50">
        <v>4300</v>
      </c>
      <c r="D9" s="20" t="s">
        <v>60</v>
      </c>
      <c r="E9" s="51"/>
      <c r="F9" s="21"/>
      <c r="G9" s="21"/>
      <c r="H9" s="21"/>
      <c r="I9" s="21"/>
      <c r="J9" s="21"/>
      <c r="K9" s="22">
        <v>0</v>
      </c>
      <c r="L9" s="22">
        <v>1390</v>
      </c>
      <c r="M9" s="22">
        <f t="shared" si="4"/>
        <v>1390</v>
      </c>
      <c r="N9" s="22">
        <v>0</v>
      </c>
      <c r="O9" s="22">
        <f t="shared" si="5"/>
        <v>1390</v>
      </c>
      <c r="P9" s="22">
        <v>0</v>
      </c>
      <c r="Q9" s="22">
        <f t="shared" si="6"/>
        <v>1390</v>
      </c>
      <c r="R9" s="22">
        <v>0</v>
      </c>
      <c r="S9" s="22">
        <f t="shared" si="7"/>
        <v>1390</v>
      </c>
      <c r="T9" s="22"/>
      <c r="U9" s="22">
        <f t="shared" si="8"/>
        <v>1390</v>
      </c>
      <c r="V9" s="22"/>
      <c r="W9" s="22">
        <f t="shared" si="9"/>
        <v>1390</v>
      </c>
      <c r="X9" s="22">
        <v>1402</v>
      </c>
      <c r="Y9" s="22">
        <f t="shared" si="10"/>
        <v>2792</v>
      </c>
      <c r="Z9" s="22"/>
      <c r="AA9" s="22">
        <f t="shared" si="11"/>
        <v>2792</v>
      </c>
    </row>
    <row r="10" spans="1:27" s="2" customFormat="1" ht="21" customHeight="1">
      <c r="A10" s="49"/>
      <c r="B10" s="49"/>
      <c r="C10" s="50">
        <v>4430</v>
      </c>
      <c r="D10" s="33" t="s">
        <v>61</v>
      </c>
      <c r="E10" s="51"/>
      <c r="F10" s="21"/>
      <c r="G10" s="21"/>
      <c r="H10" s="21"/>
      <c r="I10" s="21"/>
      <c r="J10" s="21"/>
      <c r="K10" s="22">
        <v>0</v>
      </c>
      <c r="L10" s="22">
        <v>351199</v>
      </c>
      <c r="M10" s="22">
        <f t="shared" si="4"/>
        <v>351199</v>
      </c>
      <c r="N10" s="22">
        <v>0</v>
      </c>
      <c r="O10" s="22">
        <f t="shared" si="5"/>
        <v>351199</v>
      </c>
      <c r="P10" s="22">
        <v>0</v>
      </c>
      <c r="Q10" s="22">
        <f t="shared" si="6"/>
        <v>351199</v>
      </c>
      <c r="R10" s="22">
        <v>0</v>
      </c>
      <c r="S10" s="22">
        <f t="shared" si="7"/>
        <v>351199</v>
      </c>
      <c r="T10" s="22"/>
      <c r="U10" s="22">
        <f t="shared" si="8"/>
        <v>351199</v>
      </c>
      <c r="V10" s="22"/>
      <c r="W10" s="22">
        <f t="shared" si="9"/>
        <v>351199</v>
      </c>
      <c r="X10" s="22">
        <v>342295</v>
      </c>
      <c r="Y10" s="22">
        <f t="shared" si="10"/>
        <v>693494</v>
      </c>
      <c r="Z10" s="22"/>
      <c r="AA10" s="22">
        <f t="shared" si="11"/>
        <v>693494</v>
      </c>
    </row>
    <row r="11" spans="1:27" s="2" customFormat="1" ht="21" customHeight="1">
      <c r="A11" s="41" t="s">
        <v>41</v>
      </c>
      <c r="B11" s="52"/>
      <c r="C11" s="53"/>
      <c r="D11" s="54" t="s">
        <v>42</v>
      </c>
      <c r="E11" s="55">
        <f aca="true" t="shared" si="12" ref="E11:AA11">SUM(E12)</f>
        <v>156600</v>
      </c>
      <c r="F11" s="55">
        <f t="shared" si="12"/>
        <v>0</v>
      </c>
      <c r="G11" s="55">
        <f t="shared" si="12"/>
        <v>156600</v>
      </c>
      <c r="H11" s="55">
        <f t="shared" si="12"/>
        <v>0</v>
      </c>
      <c r="I11" s="55">
        <f t="shared" si="12"/>
        <v>156600</v>
      </c>
      <c r="J11" s="55">
        <f t="shared" si="12"/>
        <v>0</v>
      </c>
      <c r="K11" s="55">
        <f t="shared" si="12"/>
        <v>156600</v>
      </c>
      <c r="L11" s="55">
        <f t="shared" si="12"/>
        <v>0</v>
      </c>
      <c r="M11" s="55">
        <f t="shared" si="12"/>
        <v>156600</v>
      </c>
      <c r="N11" s="55">
        <f t="shared" si="12"/>
        <v>0</v>
      </c>
      <c r="O11" s="55">
        <f t="shared" si="12"/>
        <v>156600</v>
      </c>
      <c r="P11" s="55">
        <f t="shared" si="12"/>
        <v>0</v>
      </c>
      <c r="Q11" s="55">
        <f t="shared" si="12"/>
        <v>156600</v>
      </c>
      <c r="R11" s="55">
        <f t="shared" si="12"/>
        <v>0</v>
      </c>
      <c r="S11" s="55">
        <f t="shared" si="12"/>
        <v>156600</v>
      </c>
      <c r="T11" s="55">
        <f t="shared" si="12"/>
        <v>0</v>
      </c>
      <c r="U11" s="55">
        <f t="shared" si="12"/>
        <v>156600</v>
      </c>
      <c r="V11" s="55">
        <f t="shared" si="12"/>
        <v>3450</v>
      </c>
      <c r="W11" s="55">
        <f t="shared" si="12"/>
        <v>160050</v>
      </c>
      <c r="X11" s="55">
        <f t="shared" si="12"/>
        <v>2423</v>
      </c>
      <c r="Y11" s="55">
        <f t="shared" si="12"/>
        <v>162473</v>
      </c>
      <c r="Z11" s="55">
        <f t="shared" si="12"/>
        <v>0</v>
      </c>
      <c r="AA11" s="55">
        <f t="shared" si="12"/>
        <v>162473</v>
      </c>
    </row>
    <row r="12" spans="1:27" s="2" customFormat="1" ht="21" customHeight="1">
      <c r="A12" s="49"/>
      <c r="B12" s="49">
        <v>75011</v>
      </c>
      <c r="C12" s="32"/>
      <c r="D12" s="33" t="s">
        <v>43</v>
      </c>
      <c r="E12" s="56">
        <f aca="true" t="shared" si="13" ref="E12:K12">SUM(E13:E17)</f>
        <v>156600</v>
      </c>
      <c r="F12" s="56">
        <f t="shared" si="13"/>
        <v>0</v>
      </c>
      <c r="G12" s="56">
        <f t="shared" si="13"/>
        <v>156600</v>
      </c>
      <c r="H12" s="56">
        <f t="shared" si="13"/>
        <v>0</v>
      </c>
      <c r="I12" s="56">
        <f t="shared" si="13"/>
        <v>156600</v>
      </c>
      <c r="J12" s="56">
        <f t="shared" si="13"/>
        <v>0</v>
      </c>
      <c r="K12" s="56">
        <f t="shared" si="13"/>
        <v>156600</v>
      </c>
      <c r="L12" s="56">
        <f aca="true" t="shared" si="14" ref="L12:Q12">SUM(L13:L17)</f>
        <v>0</v>
      </c>
      <c r="M12" s="56">
        <f t="shared" si="14"/>
        <v>156600</v>
      </c>
      <c r="N12" s="56">
        <f t="shared" si="14"/>
        <v>0</v>
      </c>
      <c r="O12" s="56">
        <f t="shared" si="14"/>
        <v>156600</v>
      </c>
      <c r="P12" s="56">
        <f t="shared" si="14"/>
        <v>0</v>
      </c>
      <c r="Q12" s="56">
        <f t="shared" si="14"/>
        <v>156600</v>
      </c>
      <c r="R12" s="56">
        <f aca="true" t="shared" si="15" ref="R12:W12">SUM(R13:R17)</f>
        <v>0</v>
      </c>
      <c r="S12" s="56">
        <f t="shared" si="15"/>
        <v>156600</v>
      </c>
      <c r="T12" s="56">
        <f t="shared" si="15"/>
        <v>0</v>
      </c>
      <c r="U12" s="56">
        <f t="shared" si="15"/>
        <v>156600</v>
      </c>
      <c r="V12" s="56">
        <f t="shared" si="15"/>
        <v>3450</v>
      </c>
      <c r="W12" s="56">
        <f t="shared" si="15"/>
        <v>160050</v>
      </c>
      <c r="X12" s="56">
        <f>SUM(X13:X17)</f>
        <v>2423</v>
      </c>
      <c r="Y12" s="56">
        <f>SUM(Y13:Y17)</f>
        <v>162473</v>
      </c>
      <c r="Z12" s="56">
        <f>SUM(Z13:Z17)</f>
        <v>0</v>
      </c>
      <c r="AA12" s="56">
        <f>SUM(AA13:AA17)</f>
        <v>162473</v>
      </c>
    </row>
    <row r="13" spans="1:27" s="2" customFormat="1" ht="20.25" customHeight="1">
      <c r="A13" s="49"/>
      <c r="B13" s="31"/>
      <c r="C13" s="50">
        <v>4010</v>
      </c>
      <c r="D13" s="33" t="s">
        <v>56</v>
      </c>
      <c r="E13" s="56">
        <v>102850</v>
      </c>
      <c r="F13" s="56"/>
      <c r="G13" s="56">
        <f>SUM(E13:F13)</f>
        <v>102850</v>
      </c>
      <c r="H13" s="56"/>
      <c r="I13" s="56">
        <f>SUM(G13:H13)</f>
        <v>102850</v>
      </c>
      <c r="J13" s="56"/>
      <c r="K13" s="56">
        <f>SUM(I13:J13)</f>
        <v>102850</v>
      </c>
      <c r="L13" s="56">
        <v>0</v>
      </c>
      <c r="M13" s="56">
        <f>SUM(K13:L13)</f>
        <v>102850</v>
      </c>
      <c r="N13" s="56">
        <v>0</v>
      </c>
      <c r="O13" s="56">
        <f>SUM(M13:N13)</f>
        <v>102850</v>
      </c>
      <c r="P13" s="56">
        <v>0</v>
      </c>
      <c r="Q13" s="56">
        <f>SUM(O13:P13)</f>
        <v>102850</v>
      </c>
      <c r="R13" s="56">
        <v>0</v>
      </c>
      <c r="S13" s="56">
        <f>SUM(Q13:R13)</f>
        <v>102850</v>
      </c>
      <c r="T13" s="56"/>
      <c r="U13" s="56">
        <f>SUM(S13:T13)</f>
        <v>102850</v>
      </c>
      <c r="V13" s="56">
        <v>3450</v>
      </c>
      <c r="W13" s="56">
        <f>SUM(U13:V13)</f>
        <v>106300</v>
      </c>
      <c r="X13" s="56"/>
      <c r="Y13" s="56">
        <f>SUM(W13:X13)</f>
        <v>106300</v>
      </c>
      <c r="Z13" s="56"/>
      <c r="AA13" s="56">
        <f>SUM(Y13:Z13)</f>
        <v>106300</v>
      </c>
    </row>
    <row r="14" spans="1:27" s="2" customFormat="1" ht="21" customHeight="1">
      <c r="A14" s="49"/>
      <c r="B14" s="31"/>
      <c r="C14" s="50">
        <v>4040</v>
      </c>
      <c r="D14" s="33" t="s">
        <v>62</v>
      </c>
      <c r="E14" s="56">
        <v>20000</v>
      </c>
      <c r="F14" s="56"/>
      <c r="G14" s="56">
        <f>SUM(E14:F14)</f>
        <v>20000</v>
      </c>
      <c r="H14" s="56"/>
      <c r="I14" s="56">
        <f>SUM(G14:H14)</f>
        <v>20000</v>
      </c>
      <c r="J14" s="56"/>
      <c r="K14" s="56">
        <f>SUM(I14:J14)</f>
        <v>20000</v>
      </c>
      <c r="L14" s="56">
        <v>0</v>
      </c>
      <c r="M14" s="56">
        <f>SUM(K14:L14)</f>
        <v>20000</v>
      </c>
      <c r="N14" s="56">
        <v>-1695</v>
      </c>
      <c r="O14" s="56">
        <f>SUM(M14:N14)</f>
        <v>18305</v>
      </c>
      <c r="P14" s="56"/>
      <c r="Q14" s="56">
        <f>SUM(O14:P14)</f>
        <v>18305</v>
      </c>
      <c r="R14" s="56">
        <v>0</v>
      </c>
      <c r="S14" s="56">
        <f>SUM(Q14:R14)</f>
        <v>18305</v>
      </c>
      <c r="T14" s="56"/>
      <c r="U14" s="56">
        <f>SUM(S14:T14)</f>
        <v>18305</v>
      </c>
      <c r="V14" s="56"/>
      <c r="W14" s="56">
        <f>SUM(U14:V14)</f>
        <v>18305</v>
      </c>
      <c r="X14" s="56"/>
      <c r="Y14" s="56">
        <f>SUM(W14:X14)</f>
        <v>18305</v>
      </c>
      <c r="Z14" s="56"/>
      <c r="AA14" s="56">
        <f>SUM(Y14:Z14)</f>
        <v>18305</v>
      </c>
    </row>
    <row r="15" spans="1:27" s="2" customFormat="1" ht="21" customHeight="1">
      <c r="A15" s="49"/>
      <c r="B15" s="31"/>
      <c r="C15" s="50">
        <v>4110</v>
      </c>
      <c r="D15" s="33" t="s">
        <v>57</v>
      </c>
      <c r="E15" s="56">
        <v>21000</v>
      </c>
      <c r="F15" s="56"/>
      <c r="G15" s="56">
        <f>SUM(E15:F15)</f>
        <v>21000</v>
      </c>
      <c r="H15" s="56"/>
      <c r="I15" s="56">
        <f>SUM(G15:H15)</f>
        <v>21000</v>
      </c>
      <c r="J15" s="56"/>
      <c r="K15" s="56">
        <f>SUM(I15:J15)</f>
        <v>21000</v>
      </c>
      <c r="L15" s="56">
        <v>0</v>
      </c>
      <c r="M15" s="56">
        <f>SUM(K15:L15)</f>
        <v>21000</v>
      </c>
      <c r="N15" s="56">
        <v>1695</v>
      </c>
      <c r="O15" s="56">
        <f>SUM(M15:N15)</f>
        <v>22695</v>
      </c>
      <c r="P15" s="56"/>
      <c r="Q15" s="56">
        <f>SUM(O15:P15)</f>
        <v>22695</v>
      </c>
      <c r="R15" s="56">
        <v>0</v>
      </c>
      <c r="S15" s="56">
        <f>SUM(Q15:R15)</f>
        <v>22695</v>
      </c>
      <c r="T15" s="56"/>
      <c r="U15" s="56">
        <f>SUM(S15:T15)</f>
        <v>22695</v>
      </c>
      <c r="V15" s="56"/>
      <c r="W15" s="56">
        <f>SUM(U15:V15)</f>
        <v>22695</v>
      </c>
      <c r="X15" s="56">
        <v>2423</v>
      </c>
      <c r="Y15" s="56">
        <f>SUM(W15:X15)</f>
        <v>25118</v>
      </c>
      <c r="Z15" s="56">
        <v>420</v>
      </c>
      <c r="AA15" s="56">
        <f>SUM(Y15:Z15)</f>
        <v>25538</v>
      </c>
    </row>
    <row r="16" spans="1:27" s="2" customFormat="1" ht="21" customHeight="1">
      <c r="A16" s="49"/>
      <c r="B16" s="31"/>
      <c r="C16" s="50">
        <v>4120</v>
      </c>
      <c r="D16" s="33" t="s">
        <v>58</v>
      </c>
      <c r="E16" s="56">
        <v>3000</v>
      </c>
      <c r="F16" s="56"/>
      <c r="G16" s="56">
        <f>SUM(E16:F16)</f>
        <v>3000</v>
      </c>
      <c r="H16" s="56"/>
      <c r="I16" s="56">
        <f>SUM(G16:H16)</f>
        <v>3000</v>
      </c>
      <c r="J16" s="56"/>
      <c r="K16" s="56">
        <f>SUM(I16:J16)</f>
        <v>3000</v>
      </c>
      <c r="L16" s="56">
        <v>0</v>
      </c>
      <c r="M16" s="56">
        <f>SUM(K16:L16)</f>
        <v>3000</v>
      </c>
      <c r="N16" s="56">
        <v>0</v>
      </c>
      <c r="O16" s="56">
        <f>SUM(M16:N16)</f>
        <v>3000</v>
      </c>
      <c r="P16" s="56">
        <v>0</v>
      </c>
      <c r="Q16" s="56">
        <f>SUM(O16:P16)</f>
        <v>3000</v>
      </c>
      <c r="R16" s="56">
        <v>0</v>
      </c>
      <c r="S16" s="56">
        <f>SUM(Q16:R16)</f>
        <v>3000</v>
      </c>
      <c r="T16" s="56"/>
      <c r="U16" s="56">
        <f>SUM(S16:T16)</f>
        <v>3000</v>
      </c>
      <c r="V16" s="56"/>
      <c r="W16" s="56">
        <f>SUM(U16:V16)</f>
        <v>3000</v>
      </c>
      <c r="X16" s="56"/>
      <c r="Y16" s="56">
        <f>SUM(W16:X16)</f>
        <v>3000</v>
      </c>
      <c r="Z16" s="56"/>
      <c r="AA16" s="56">
        <f>SUM(Y16:Z16)</f>
        <v>3000</v>
      </c>
    </row>
    <row r="17" spans="1:27" s="2" customFormat="1" ht="30.75" customHeight="1">
      <c r="A17" s="49"/>
      <c r="B17" s="31"/>
      <c r="C17" s="50">
        <v>4440</v>
      </c>
      <c r="D17" s="33" t="s">
        <v>63</v>
      </c>
      <c r="E17" s="56">
        <v>9750</v>
      </c>
      <c r="F17" s="56"/>
      <c r="G17" s="56">
        <f>SUM(E17:F17)</f>
        <v>9750</v>
      </c>
      <c r="H17" s="56"/>
      <c r="I17" s="56">
        <f>SUM(G17:H17)</f>
        <v>9750</v>
      </c>
      <c r="J17" s="56"/>
      <c r="K17" s="56">
        <f>SUM(I17:J17)</f>
        <v>9750</v>
      </c>
      <c r="L17" s="56">
        <v>0</v>
      </c>
      <c r="M17" s="56">
        <f>SUM(K17:L17)</f>
        <v>9750</v>
      </c>
      <c r="N17" s="56">
        <v>0</v>
      </c>
      <c r="O17" s="56">
        <f>SUM(M17:N17)</f>
        <v>9750</v>
      </c>
      <c r="P17" s="56">
        <v>0</v>
      </c>
      <c r="Q17" s="56">
        <f>SUM(O17:P17)</f>
        <v>9750</v>
      </c>
      <c r="R17" s="56">
        <v>0</v>
      </c>
      <c r="S17" s="56">
        <f>SUM(Q17:R17)</f>
        <v>9750</v>
      </c>
      <c r="T17" s="56"/>
      <c r="U17" s="56">
        <f>SUM(S17:T17)</f>
        <v>9750</v>
      </c>
      <c r="V17" s="56"/>
      <c r="W17" s="56">
        <f>SUM(U17:V17)</f>
        <v>9750</v>
      </c>
      <c r="X17" s="56"/>
      <c r="Y17" s="56">
        <f>SUM(W17:X17)</f>
        <v>9750</v>
      </c>
      <c r="Z17" s="56">
        <v>-420</v>
      </c>
      <c r="AA17" s="56">
        <f>SUM(Y17:Z17)</f>
        <v>9330</v>
      </c>
    </row>
    <row r="18" spans="1:27" s="58" customFormat="1" ht="12.75">
      <c r="A18" s="7">
        <v>751</v>
      </c>
      <c r="B18" s="28"/>
      <c r="C18" s="8"/>
      <c r="D18" s="15" t="s">
        <v>45</v>
      </c>
      <c r="E18" s="57">
        <f aca="true" t="shared" si="16" ref="E18:K18">SUM(E19,E23)</f>
        <v>4070</v>
      </c>
      <c r="F18" s="57">
        <f t="shared" si="16"/>
        <v>33711</v>
      </c>
      <c r="G18" s="57">
        <f t="shared" si="16"/>
        <v>37781</v>
      </c>
      <c r="H18" s="57">
        <f t="shared" si="16"/>
        <v>6510</v>
      </c>
      <c r="I18" s="57">
        <f t="shared" si="16"/>
        <v>44291</v>
      </c>
      <c r="J18" s="57">
        <f t="shared" si="16"/>
        <v>26369</v>
      </c>
      <c r="K18" s="57">
        <f t="shared" si="16"/>
        <v>70660</v>
      </c>
      <c r="L18" s="57">
        <f aca="true" t="shared" si="17" ref="L18:Q18">SUM(L19,L23)</f>
        <v>0</v>
      </c>
      <c r="M18" s="57">
        <f t="shared" si="17"/>
        <v>70660</v>
      </c>
      <c r="N18" s="57">
        <f t="shared" si="17"/>
        <v>0</v>
      </c>
      <c r="O18" s="57">
        <f t="shared" si="17"/>
        <v>70660</v>
      </c>
      <c r="P18" s="57">
        <f t="shared" si="17"/>
        <v>0</v>
      </c>
      <c r="Q18" s="57">
        <f t="shared" si="17"/>
        <v>70660</v>
      </c>
      <c r="R18" s="57">
        <f aca="true" t="shared" si="18" ref="R18:W18">SUM(R19,R23)</f>
        <v>-5130</v>
      </c>
      <c r="S18" s="57">
        <f t="shared" si="18"/>
        <v>65530</v>
      </c>
      <c r="T18" s="57">
        <f t="shared" si="18"/>
        <v>0</v>
      </c>
      <c r="U18" s="57">
        <f t="shared" si="18"/>
        <v>65530</v>
      </c>
      <c r="V18" s="57">
        <f t="shared" si="18"/>
        <v>0</v>
      </c>
      <c r="W18" s="57">
        <f t="shared" si="18"/>
        <v>65530</v>
      </c>
      <c r="X18" s="57">
        <f>SUM(X19,X23)</f>
        <v>0</v>
      </c>
      <c r="Y18" s="57">
        <f>SUM(Y19,Y23)</f>
        <v>65530</v>
      </c>
      <c r="Z18" s="57">
        <f>SUM(Z19,Z23)</f>
        <v>0</v>
      </c>
      <c r="AA18" s="57">
        <f>SUM(AA19,AA23)</f>
        <v>65530</v>
      </c>
    </row>
    <row r="19" spans="1:27" s="2" customFormat="1" ht="30.75" customHeight="1">
      <c r="A19" s="49"/>
      <c r="B19" s="27">
        <v>75101</v>
      </c>
      <c r="C19" s="19"/>
      <c r="D19" s="20" t="s">
        <v>46</v>
      </c>
      <c r="E19" s="56">
        <f aca="true" t="shared" si="19" ref="E19:K19">SUM(E20:E22)</f>
        <v>4070</v>
      </c>
      <c r="F19" s="56">
        <f t="shared" si="19"/>
        <v>0</v>
      </c>
      <c r="G19" s="56">
        <f t="shared" si="19"/>
        <v>4070</v>
      </c>
      <c r="H19" s="56">
        <f t="shared" si="19"/>
        <v>0</v>
      </c>
      <c r="I19" s="56">
        <f t="shared" si="19"/>
        <v>4070</v>
      </c>
      <c r="J19" s="56">
        <f t="shared" si="19"/>
        <v>0</v>
      </c>
      <c r="K19" s="56">
        <f t="shared" si="19"/>
        <v>4070</v>
      </c>
      <c r="L19" s="56">
        <f aca="true" t="shared" si="20" ref="L19:Q19">SUM(L20:L22)</f>
        <v>0</v>
      </c>
      <c r="M19" s="56">
        <f t="shared" si="20"/>
        <v>4070</v>
      </c>
      <c r="N19" s="56">
        <f t="shared" si="20"/>
        <v>0</v>
      </c>
      <c r="O19" s="56">
        <f t="shared" si="20"/>
        <v>4070</v>
      </c>
      <c r="P19" s="56">
        <f t="shared" si="20"/>
        <v>0</v>
      </c>
      <c r="Q19" s="56">
        <f t="shared" si="20"/>
        <v>4070</v>
      </c>
      <c r="R19" s="56">
        <f aca="true" t="shared" si="21" ref="R19:W19">SUM(R20:R22)</f>
        <v>0</v>
      </c>
      <c r="S19" s="56">
        <f t="shared" si="21"/>
        <v>4070</v>
      </c>
      <c r="T19" s="56">
        <f t="shared" si="21"/>
        <v>0</v>
      </c>
      <c r="U19" s="56">
        <f t="shared" si="21"/>
        <v>4070</v>
      </c>
      <c r="V19" s="56">
        <f t="shared" si="21"/>
        <v>0</v>
      </c>
      <c r="W19" s="56">
        <f t="shared" si="21"/>
        <v>4070</v>
      </c>
      <c r="X19" s="56">
        <f>SUM(X20:X22)</f>
        <v>0</v>
      </c>
      <c r="Y19" s="56">
        <f>SUM(Y20:Y22)</f>
        <v>4070</v>
      </c>
      <c r="Z19" s="56">
        <f>SUM(Z20:Z22)</f>
        <v>0</v>
      </c>
      <c r="AA19" s="56">
        <f>SUM(AA20:AA22)</f>
        <v>4070</v>
      </c>
    </row>
    <row r="20" spans="1:27" s="2" customFormat="1" ht="21" customHeight="1">
      <c r="A20" s="49"/>
      <c r="B20" s="31"/>
      <c r="C20" s="50">
        <v>4010</v>
      </c>
      <c r="D20" s="33" t="s">
        <v>56</v>
      </c>
      <c r="E20" s="56">
        <v>3470</v>
      </c>
      <c r="F20" s="56"/>
      <c r="G20" s="56">
        <f>SUM(E20:F20)</f>
        <v>3470</v>
      </c>
      <c r="H20" s="56"/>
      <c r="I20" s="56">
        <f>SUM(G20:H20)</f>
        <v>3470</v>
      </c>
      <c r="J20" s="56"/>
      <c r="K20" s="56">
        <f>SUM(I20:J20)</f>
        <v>3470</v>
      </c>
      <c r="L20" s="56">
        <v>0</v>
      </c>
      <c r="M20" s="56">
        <f>SUM(K20:L20)</f>
        <v>3470</v>
      </c>
      <c r="N20" s="56">
        <v>0</v>
      </c>
      <c r="O20" s="56">
        <f>SUM(M20:N20)</f>
        <v>3470</v>
      </c>
      <c r="P20" s="56">
        <v>0</v>
      </c>
      <c r="Q20" s="56">
        <f>SUM(O20:P20)</f>
        <v>3470</v>
      </c>
      <c r="R20" s="56">
        <v>0</v>
      </c>
      <c r="S20" s="56">
        <f>SUM(Q20:R20)</f>
        <v>3470</v>
      </c>
      <c r="T20" s="56"/>
      <c r="U20" s="56">
        <f>SUM(S20:T20)</f>
        <v>3470</v>
      </c>
      <c r="V20" s="56"/>
      <c r="W20" s="56">
        <f>SUM(U20:V20)</f>
        <v>3470</v>
      </c>
      <c r="X20" s="56"/>
      <c r="Y20" s="56">
        <f>SUM(W20:X20)</f>
        <v>3470</v>
      </c>
      <c r="Z20" s="56"/>
      <c r="AA20" s="56">
        <f>SUM(Y20:Z20)</f>
        <v>3470</v>
      </c>
    </row>
    <row r="21" spans="1:27" s="2" customFormat="1" ht="21" customHeight="1">
      <c r="A21" s="49"/>
      <c r="B21" s="31"/>
      <c r="C21" s="50">
        <v>4110</v>
      </c>
      <c r="D21" s="33" t="s">
        <v>57</v>
      </c>
      <c r="E21" s="56">
        <v>516</v>
      </c>
      <c r="F21" s="56"/>
      <c r="G21" s="56">
        <f>SUM(E21:F21)</f>
        <v>516</v>
      </c>
      <c r="H21" s="56"/>
      <c r="I21" s="56">
        <f>SUM(G21:H21)</f>
        <v>516</v>
      </c>
      <c r="J21" s="56"/>
      <c r="K21" s="56">
        <f>SUM(I21:J21)</f>
        <v>516</v>
      </c>
      <c r="L21" s="56">
        <v>0</v>
      </c>
      <c r="M21" s="56">
        <f>SUM(K21:L21)</f>
        <v>516</v>
      </c>
      <c r="N21" s="56">
        <v>0</v>
      </c>
      <c r="O21" s="56">
        <f>SUM(M21:N21)</f>
        <v>516</v>
      </c>
      <c r="P21" s="56">
        <v>0</v>
      </c>
      <c r="Q21" s="56">
        <f>SUM(O21:P21)</f>
        <v>516</v>
      </c>
      <c r="R21" s="56">
        <v>0</v>
      </c>
      <c r="S21" s="56">
        <f>SUM(Q21:R21)</f>
        <v>516</v>
      </c>
      <c r="T21" s="56"/>
      <c r="U21" s="56">
        <f>SUM(S21:T21)</f>
        <v>516</v>
      </c>
      <c r="V21" s="56"/>
      <c r="W21" s="56">
        <f>SUM(U21:V21)</f>
        <v>516</v>
      </c>
      <c r="X21" s="56"/>
      <c r="Y21" s="56">
        <f>SUM(W21:X21)</f>
        <v>516</v>
      </c>
      <c r="Z21" s="56"/>
      <c r="AA21" s="56">
        <f>SUM(Y21:Z21)</f>
        <v>516</v>
      </c>
    </row>
    <row r="22" spans="1:27" s="2" customFormat="1" ht="21" customHeight="1">
      <c r="A22" s="49"/>
      <c r="B22" s="31"/>
      <c r="C22" s="50">
        <v>4120</v>
      </c>
      <c r="D22" s="33" t="s">
        <v>58</v>
      </c>
      <c r="E22" s="56">
        <v>84</v>
      </c>
      <c r="F22" s="56"/>
      <c r="G22" s="56">
        <f>SUM(E22:F22)</f>
        <v>84</v>
      </c>
      <c r="H22" s="56"/>
      <c r="I22" s="56">
        <f>SUM(G22:H22)</f>
        <v>84</v>
      </c>
      <c r="J22" s="56"/>
      <c r="K22" s="56">
        <f>SUM(I22:J22)</f>
        <v>84</v>
      </c>
      <c r="L22" s="56">
        <v>0</v>
      </c>
      <c r="M22" s="56">
        <f>SUM(K22:L22)</f>
        <v>84</v>
      </c>
      <c r="N22" s="56">
        <v>0</v>
      </c>
      <c r="O22" s="56">
        <f>SUM(M22:N22)</f>
        <v>84</v>
      </c>
      <c r="P22" s="56">
        <v>0</v>
      </c>
      <c r="Q22" s="56">
        <f>SUM(O22:P22)</f>
        <v>84</v>
      </c>
      <c r="R22" s="56">
        <v>0</v>
      </c>
      <c r="S22" s="56">
        <f>SUM(Q22:R22)</f>
        <v>84</v>
      </c>
      <c r="T22" s="56"/>
      <c r="U22" s="56">
        <f>SUM(S22:T22)</f>
        <v>84</v>
      </c>
      <c r="V22" s="56"/>
      <c r="W22" s="56">
        <f>SUM(U22:V22)</f>
        <v>84</v>
      </c>
      <c r="X22" s="56"/>
      <c r="Y22" s="56">
        <f>SUM(W22:X22)</f>
        <v>84</v>
      </c>
      <c r="Z22" s="56"/>
      <c r="AA22" s="56">
        <f>SUM(Y22:Z22)</f>
        <v>84</v>
      </c>
    </row>
    <row r="23" spans="1:27" s="2" customFormat="1" ht="12.75">
      <c r="A23" s="49"/>
      <c r="B23" s="31">
        <v>75109</v>
      </c>
      <c r="C23" s="50"/>
      <c r="D23" s="20" t="s">
        <v>47</v>
      </c>
      <c r="E23" s="56">
        <f aca="true" t="shared" si="22" ref="E23:K23">SUM(E24:E31)</f>
        <v>0</v>
      </c>
      <c r="F23" s="56">
        <f t="shared" si="22"/>
        <v>33711</v>
      </c>
      <c r="G23" s="56">
        <f t="shared" si="22"/>
        <v>33711</v>
      </c>
      <c r="H23" s="56">
        <f t="shared" si="22"/>
        <v>6510</v>
      </c>
      <c r="I23" s="56">
        <f t="shared" si="22"/>
        <v>40221</v>
      </c>
      <c r="J23" s="56">
        <f t="shared" si="22"/>
        <v>26369</v>
      </c>
      <c r="K23" s="56">
        <f t="shared" si="22"/>
        <v>66590</v>
      </c>
      <c r="L23" s="56">
        <f aca="true" t="shared" si="23" ref="L23:Q23">SUM(L24:L31)</f>
        <v>0</v>
      </c>
      <c r="M23" s="56">
        <f t="shared" si="23"/>
        <v>66590</v>
      </c>
      <c r="N23" s="56">
        <f t="shared" si="23"/>
        <v>0</v>
      </c>
      <c r="O23" s="56">
        <f t="shared" si="23"/>
        <v>66590</v>
      </c>
      <c r="P23" s="56">
        <f t="shared" si="23"/>
        <v>0</v>
      </c>
      <c r="Q23" s="56">
        <f t="shared" si="23"/>
        <v>66590</v>
      </c>
      <c r="R23" s="56">
        <f aca="true" t="shared" si="24" ref="R23:W23">SUM(R24:R31)</f>
        <v>-5130</v>
      </c>
      <c r="S23" s="56">
        <f t="shared" si="24"/>
        <v>61460</v>
      </c>
      <c r="T23" s="56">
        <f t="shared" si="24"/>
        <v>0</v>
      </c>
      <c r="U23" s="56">
        <f t="shared" si="24"/>
        <v>61460</v>
      </c>
      <c r="V23" s="56">
        <f t="shared" si="24"/>
        <v>0</v>
      </c>
      <c r="W23" s="56">
        <f t="shared" si="24"/>
        <v>61460</v>
      </c>
      <c r="X23" s="56">
        <f>SUM(X24:X31)</f>
        <v>0</v>
      </c>
      <c r="Y23" s="56">
        <f>SUM(Y24:Y31)</f>
        <v>61460</v>
      </c>
      <c r="Z23" s="56">
        <f>SUM(Z24:Z31)</f>
        <v>0</v>
      </c>
      <c r="AA23" s="56">
        <f>SUM(AA24:AA31)</f>
        <v>61460</v>
      </c>
    </row>
    <row r="24" spans="1:27" s="2" customFormat="1" ht="21" customHeight="1">
      <c r="A24" s="49"/>
      <c r="B24" s="31"/>
      <c r="C24" s="19">
        <v>3030</v>
      </c>
      <c r="D24" s="20" t="s">
        <v>64</v>
      </c>
      <c r="E24" s="56">
        <v>0</v>
      </c>
      <c r="F24" s="56">
        <v>14430</v>
      </c>
      <c r="G24" s="56">
        <f>SUM(E24:F24)</f>
        <v>14430</v>
      </c>
      <c r="H24" s="56">
        <v>5850</v>
      </c>
      <c r="I24" s="56">
        <f>SUM(G24:H24)</f>
        <v>20280</v>
      </c>
      <c r="J24" s="56">
        <v>15150</v>
      </c>
      <c r="K24" s="56">
        <f>SUM(I24:J24)</f>
        <v>35430</v>
      </c>
      <c r="L24" s="56">
        <v>0</v>
      </c>
      <c r="M24" s="56">
        <f>SUM(K24:L24)</f>
        <v>35430</v>
      </c>
      <c r="N24" s="56">
        <v>0</v>
      </c>
      <c r="O24" s="56">
        <f>SUM(M24:N24)</f>
        <v>35430</v>
      </c>
      <c r="P24" s="56">
        <v>0</v>
      </c>
      <c r="Q24" s="56">
        <f>SUM(O24:P24)</f>
        <v>35430</v>
      </c>
      <c r="R24" s="56">
        <v>-5130</v>
      </c>
      <c r="S24" s="56">
        <f>SUM(Q24:R24)</f>
        <v>30300</v>
      </c>
      <c r="T24" s="56"/>
      <c r="U24" s="56">
        <f>SUM(S24:T24)</f>
        <v>30300</v>
      </c>
      <c r="V24" s="56"/>
      <c r="W24" s="56">
        <f>SUM(U24:V24)</f>
        <v>30300</v>
      </c>
      <c r="X24" s="56"/>
      <c r="Y24" s="56">
        <f>SUM(W24:X24)</f>
        <v>30300</v>
      </c>
      <c r="Z24" s="56"/>
      <c r="AA24" s="56">
        <f>SUM(Y24:Z24)</f>
        <v>30300</v>
      </c>
    </row>
    <row r="25" spans="1:27" s="2" customFormat="1" ht="21" customHeight="1">
      <c r="A25" s="49"/>
      <c r="B25" s="31"/>
      <c r="C25" s="19">
        <v>4110</v>
      </c>
      <c r="D25" s="20" t="s">
        <v>57</v>
      </c>
      <c r="E25" s="56">
        <v>0</v>
      </c>
      <c r="F25" s="56">
        <v>1103</v>
      </c>
      <c r="G25" s="56">
        <f aca="true" t="shared" si="25" ref="G25:G31">SUM(E25:F25)</f>
        <v>1103</v>
      </c>
      <c r="H25" s="56"/>
      <c r="I25" s="56">
        <f aca="true" t="shared" si="26" ref="I25:I31">SUM(G25:H25)</f>
        <v>1103</v>
      </c>
      <c r="J25" s="56">
        <v>1023</v>
      </c>
      <c r="K25" s="56">
        <f aca="true" t="shared" si="27" ref="K25:K31">SUM(I25:J25)</f>
        <v>2126</v>
      </c>
      <c r="L25" s="56">
        <v>-388</v>
      </c>
      <c r="M25" s="56">
        <f aca="true" t="shared" si="28" ref="M25:M31">SUM(K25:L25)</f>
        <v>1738</v>
      </c>
      <c r="N25" s="56">
        <v>0</v>
      </c>
      <c r="O25" s="56">
        <f aca="true" t="shared" si="29" ref="O25:O31">SUM(M25:N25)</f>
        <v>1738</v>
      </c>
      <c r="P25" s="56">
        <v>0</v>
      </c>
      <c r="Q25" s="56">
        <f aca="true" t="shared" si="30" ref="Q25:Q31">SUM(O25:P25)</f>
        <v>1738</v>
      </c>
      <c r="R25" s="56">
        <v>0</v>
      </c>
      <c r="S25" s="56">
        <f aca="true" t="shared" si="31" ref="S25:S31">SUM(Q25:R25)</f>
        <v>1738</v>
      </c>
      <c r="T25" s="56"/>
      <c r="U25" s="56">
        <f aca="true" t="shared" si="32" ref="U25:U31">SUM(S25:T25)</f>
        <v>1738</v>
      </c>
      <c r="V25" s="56"/>
      <c r="W25" s="56">
        <f aca="true" t="shared" si="33" ref="W25:W31">SUM(U25:V25)</f>
        <v>1738</v>
      </c>
      <c r="X25" s="56"/>
      <c r="Y25" s="56">
        <f aca="true" t="shared" si="34" ref="Y25:Y31">SUM(W25:X25)</f>
        <v>1738</v>
      </c>
      <c r="Z25" s="56"/>
      <c r="AA25" s="56">
        <f aca="true" t="shared" si="35" ref="AA25:AA31">SUM(Y25:Z25)</f>
        <v>1738</v>
      </c>
    </row>
    <row r="26" spans="1:27" s="2" customFormat="1" ht="21" customHeight="1">
      <c r="A26" s="49"/>
      <c r="B26" s="31"/>
      <c r="C26" s="19">
        <v>4120</v>
      </c>
      <c r="D26" s="20" t="s">
        <v>58</v>
      </c>
      <c r="E26" s="56">
        <v>0</v>
      </c>
      <c r="F26" s="56">
        <v>157</v>
      </c>
      <c r="G26" s="56">
        <f t="shared" si="25"/>
        <v>157</v>
      </c>
      <c r="H26" s="56"/>
      <c r="I26" s="56">
        <f t="shared" si="26"/>
        <v>157</v>
      </c>
      <c r="J26" s="56">
        <v>145</v>
      </c>
      <c r="K26" s="56">
        <f t="shared" si="27"/>
        <v>302</v>
      </c>
      <c r="L26" s="56">
        <v>-75</v>
      </c>
      <c r="M26" s="56">
        <f t="shared" si="28"/>
        <v>227</v>
      </c>
      <c r="N26" s="56">
        <v>0</v>
      </c>
      <c r="O26" s="56">
        <f t="shared" si="29"/>
        <v>227</v>
      </c>
      <c r="P26" s="56">
        <v>0</v>
      </c>
      <c r="Q26" s="56">
        <f t="shared" si="30"/>
        <v>227</v>
      </c>
      <c r="R26" s="56">
        <v>0</v>
      </c>
      <c r="S26" s="56">
        <f t="shared" si="31"/>
        <v>227</v>
      </c>
      <c r="T26" s="56"/>
      <c r="U26" s="56">
        <f t="shared" si="32"/>
        <v>227</v>
      </c>
      <c r="V26" s="56"/>
      <c r="W26" s="56">
        <f t="shared" si="33"/>
        <v>227</v>
      </c>
      <c r="X26" s="56"/>
      <c r="Y26" s="56">
        <f t="shared" si="34"/>
        <v>227</v>
      </c>
      <c r="Z26" s="56"/>
      <c r="AA26" s="56">
        <f t="shared" si="35"/>
        <v>227</v>
      </c>
    </row>
    <row r="27" spans="1:27" s="2" customFormat="1" ht="21" customHeight="1">
      <c r="A27" s="49"/>
      <c r="B27" s="31"/>
      <c r="C27" s="19">
        <v>4170</v>
      </c>
      <c r="D27" s="20" t="s">
        <v>65</v>
      </c>
      <c r="E27" s="56">
        <v>0</v>
      </c>
      <c r="F27" s="56">
        <v>8302</v>
      </c>
      <c r="G27" s="56">
        <f t="shared" si="25"/>
        <v>8302</v>
      </c>
      <c r="H27" s="56"/>
      <c r="I27" s="56">
        <f t="shared" si="26"/>
        <v>8302</v>
      </c>
      <c r="J27" s="56">
        <v>5915</v>
      </c>
      <c r="K27" s="56">
        <f t="shared" si="27"/>
        <v>14217</v>
      </c>
      <c r="L27" s="56">
        <v>0</v>
      </c>
      <c r="M27" s="56">
        <f t="shared" si="28"/>
        <v>14217</v>
      </c>
      <c r="N27" s="56">
        <v>0</v>
      </c>
      <c r="O27" s="56">
        <f t="shared" si="29"/>
        <v>14217</v>
      </c>
      <c r="P27" s="56">
        <v>0</v>
      </c>
      <c r="Q27" s="56">
        <f t="shared" si="30"/>
        <v>14217</v>
      </c>
      <c r="R27" s="56">
        <v>0</v>
      </c>
      <c r="S27" s="56">
        <f t="shared" si="31"/>
        <v>14217</v>
      </c>
      <c r="T27" s="56"/>
      <c r="U27" s="56">
        <f t="shared" si="32"/>
        <v>14217</v>
      </c>
      <c r="V27" s="56"/>
      <c r="W27" s="56">
        <f t="shared" si="33"/>
        <v>14217</v>
      </c>
      <c r="X27" s="56"/>
      <c r="Y27" s="56">
        <f t="shared" si="34"/>
        <v>14217</v>
      </c>
      <c r="Z27" s="56"/>
      <c r="AA27" s="56">
        <f t="shared" si="35"/>
        <v>14217</v>
      </c>
    </row>
    <row r="28" spans="1:27" s="2" customFormat="1" ht="21" customHeight="1">
      <c r="A28" s="49"/>
      <c r="B28" s="31"/>
      <c r="C28" s="19">
        <v>4210</v>
      </c>
      <c r="D28" s="20" t="s">
        <v>59</v>
      </c>
      <c r="E28" s="56">
        <v>0</v>
      </c>
      <c r="F28" s="56">
        <v>6812</v>
      </c>
      <c r="G28" s="56">
        <f t="shared" si="25"/>
        <v>6812</v>
      </c>
      <c r="H28" s="56">
        <v>60</v>
      </c>
      <c r="I28" s="56">
        <f t="shared" si="26"/>
        <v>6872</v>
      </c>
      <c r="J28" s="56">
        <v>1186</v>
      </c>
      <c r="K28" s="56">
        <f t="shared" si="27"/>
        <v>8058</v>
      </c>
      <c r="L28" s="56">
        <v>1282</v>
      </c>
      <c r="M28" s="56">
        <f t="shared" si="28"/>
        <v>9340</v>
      </c>
      <c r="N28" s="56">
        <v>0</v>
      </c>
      <c r="O28" s="56">
        <f t="shared" si="29"/>
        <v>9340</v>
      </c>
      <c r="P28" s="56">
        <v>-100</v>
      </c>
      <c r="Q28" s="56">
        <f t="shared" si="30"/>
        <v>9240</v>
      </c>
      <c r="R28" s="56">
        <v>-100</v>
      </c>
      <c r="S28" s="56">
        <f t="shared" si="31"/>
        <v>9140</v>
      </c>
      <c r="T28" s="56"/>
      <c r="U28" s="56">
        <f t="shared" si="32"/>
        <v>9140</v>
      </c>
      <c r="V28" s="56"/>
      <c r="W28" s="56">
        <f t="shared" si="33"/>
        <v>9140</v>
      </c>
      <c r="X28" s="56"/>
      <c r="Y28" s="56">
        <f t="shared" si="34"/>
        <v>9140</v>
      </c>
      <c r="Z28" s="56">
        <v>100</v>
      </c>
      <c r="AA28" s="56">
        <f t="shared" si="35"/>
        <v>9240</v>
      </c>
    </row>
    <row r="29" spans="1:27" s="2" customFormat="1" ht="21" customHeight="1">
      <c r="A29" s="49"/>
      <c r="B29" s="31"/>
      <c r="C29" s="19">
        <v>4300</v>
      </c>
      <c r="D29" s="20" t="s">
        <v>60</v>
      </c>
      <c r="E29" s="56">
        <v>0</v>
      </c>
      <c r="F29" s="56">
        <v>1400</v>
      </c>
      <c r="G29" s="56">
        <f t="shared" si="25"/>
        <v>1400</v>
      </c>
      <c r="H29" s="56"/>
      <c r="I29" s="56">
        <f t="shared" si="26"/>
        <v>1400</v>
      </c>
      <c r="J29" s="56">
        <v>1050</v>
      </c>
      <c r="K29" s="56">
        <f t="shared" si="27"/>
        <v>2450</v>
      </c>
      <c r="L29" s="56">
        <v>-107</v>
      </c>
      <c r="M29" s="56">
        <f t="shared" si="28"/>
        <v>2343</v>
      </c>
      <c r="N29" s="56">
        <v>0</v>
      </c>
      <c r="O29" s="56">
        <f t="shared" si="29"/>
        <v>2343</v>
      </c>
      <c r="P29" s="56">
        <v>100</v>
      </c>
      <c r="Q29" s="56">
        <f t="shared" si="30"/>
        <v>2443</v>
      </c>
      <c r="R29" s="56">
        <v>100</v>
      </c>
      <c r="S29" s="56">
        <f t="shared" si="31"/>
        <v>2543</v>
      </c>
      <c r="T29" s="56"/>
      <c r="U29" s="56">
        <f t="shared" si="32"/>
        <v>2543</v>
      </c>
      <c r="V29" s="56"/>
      <c r="W29" s="56">
        <f t="shared" si="33"/>
        <v>2543</v>
      </c>
      <c r="X29" s="56"/>
      <c r="Y29" s="56">
        <f t="shared" si="34"/>
        <v>2543</v>
      </c>
      <c r="Z29" s="56">
        <v>-100</v>
      </c>
      <c r="AA29" s="56">
        <f t="shared" si="35"/>
        <v>2443</v>
      </c>
    </row>
    <row r="30" spans="1:27" s="2" customFormat="1" ht="21" customHeight="1">
      <c r="A30" s="49"/>
      <c r="B30" s="31"/>
      <c r="C30" s="19">
        <v>4410</v>
      </c>
      <c r="D30" s="20" t="s">
        <v>66</v>
      </c>
      <c r="E30" s="56">
        <v>0</v>
      </c>
      <c r="F30" s="56">
        <v>1500</v>
      </c>
      <c r="G30" s="56">
        <f t="shared" si="25"/>
        <v>1500</v>
      </c>
      <c r="H30" s="56">
        <v>600</v>
      </c>
      <c r="I30" s="56">
        <f t="shared" si="26"/>
        <v>2100</v>
      </c>
      <c r="J30" s="56">
        <v>1900</v>
      </c>
      <c r="K30" s="56">
        <f t="shared" si="27"/>
        <v>4000</v>
      </c>
      <c r="L30" s="56">
        <v>-712</v>
      </c>
      <c r="M30" s="56">
        <f t="shared" si="28"/>
        <v>3288</v>
      </c>
      <c r="N30" s="56">
        <v>0</v>
      </c>
      <c r="O30" s="56">
        <f t="shared" si="29"/>
        <v>3288</v>
      </c>
      <c r="P30" s="56">
        <v>0</v>
      </c>
      <c r="Q30" s="56">
        <f t="shared" si="30"/>
        <v>3288</v>
      </c>
      <c r="R30" s="56">
        <v>0</v>
      </c>
      <c r="S30" s="56">
        <f t="shared" si="31"/>
        <v>3288</v>
      </c>
      <c r="T30" s="56"/>
      <c r="U30" s="56">
        <f t="shared" si="32"/>
        <v>3288</v>
      </c>
      <c r="V30" s="56"/>
      <c r="W30" s="56">
        <f t="shared" si="33"/>
        <v>3288</v>
      </c>
      <c r="X30" s="56"/>
      <c r="Y30" s="56">
        <f t="shared" si="34"/>
        <v>3288</v>
      </c>
      <c r="Z30" s="56"/>
      <c r="AA30" s="56">
        <f t="shared" si="35"/>
        <v>3288</v>
      </c>
    </row>
    <row r="31" spans="1:27" s="2" customFormat="1" ht="21" customHeight="1">
      <c r="A31" s="49"/>
      <c r="B31" s="31"/>
      <c r="C31" s="19">
        <v>4780</v>
      </c>
      <c r="D31" s="20" t="s">
        <v>67</v>
      </c>
      <c r="E31" s="56">
        <v>0</v>
      </c>
      <c r="F31" s="56">
        <v>7</v>
      </c>
      <c r="G31" s="56">
        <f t="shared" si="25"/>
        <v>7</v>
      </c>
      <c r="H31" s="56"/>
      <c r="I31" s="56">
        <f t="shared" si="26"/>
        <v>7</v>
      </c>
      <c r="J31" s="56"/>
      <c r="K31" s="56">
        <f t="shared" si="27"/>
        <v>7</v>
      </c>
      <c r="L31" s="56">
        <v>0</v>
      </c>
      <c r="M31" s="56">
        <f t="shared" si="28"/>
        <v>7</v>
      </c>
      <c r="N31" s="56">
        <v>0</v>
      </c>
      <c r="O31" s="56">
        <f t="shared" si="29"/>
        <v>7</v>
      </c>
      <c r="P31" s="56">
        <v>0</v>
      </c>
      <c r="Q31" s="56">
        <f t="shared" si="30"/>
        <v>7</v>
      </c>
      <c r="R31" s="56">
        <v>0</v>
      </c>
      <c r="S31" s="56">
        <f t="shared" si="31"/>
        <v>7</v>
      </c>
      <c r="T31" s="56"/>
      <c r="U31" s="56">
        <f t="shared" si="32"/>
        <v>7</v>
      </c>
      <c r="V31" s="56"/>
      <c r="W31" s="56">
        <f t="shared" si="33"/>
        <v>7</v>
      </c>
      <c r="X31" s="56"/>
      <c r="Y31" s="56">
        <f t="shared" si="34"/>
        <v>7</v>
      </c>
      <c r="Z31" s="56"/>
      <c r="AA31" s="56">
        <f t="shared" si="35"/>
        <v>7</v>
      </c>
    </row>
    <row r="32" spans="1:256" s="59" customFormat="1" ht="21.75" customHeight="1">
      <c r="A32" s="41">
        <v>852</v>
      </c>
      <c r="B32" s="52"/>
      <c r="C32" s="53"/>
      <c r="D32" s="54" t="s">
        <v>49</v>
      </c>
      <c r="E32" s="55">
        <f aca="true" t="shared" si="36" ref="E32:J32">SUM(E33,E43)</f>
        <v>6971626</v>
      </c>
      <c r="F32" s="55">
        <f t="shared" si="36"/>
        <v>0</v>
      </c>
      <c r="G32" s="55">
        <f t="shared" si="36"/>
        <v>6971626</v>
      </c>
      <c r="H32" s="55">
        <f t="shared" si="36"/>
        <v>0</v>
      </c>
      <c r="I32" s="55">
        <f t="shared" si="36"/>
        <v>6971626</v>
      </c>
      <c r="J32" s="55">
        <f t="shared" si="36"/>
        <v>0</v>
      </c>
      <c r="K32" s="55">
        <f aca="true" t="shared" si="37" ref="K32:Q32">SUM(K33,K43,K45,K48,K50)</f>
        <v>6971626</v>
      </c>
      <c r="L32" s="55">
        <f t="shared" si="37"/>
        <v>101448</v>
      </c>
      <c r="M32" s="55">
        <f t="shared" si="37"/>
        <v>7073074</v>
      </c>
      <c r="N32" s="55">
        <f t="shared" si="37"/>
        <v>0</v>
      </c>
      <c r="O32" s="55">
        <f t="shared" si="37"/>
        <v>7073074</v>
      </c>
      <c r="P32" s="55">
        <f t="shared" si="37"/>
        <v>0</v>
      </c>
      <c r="Q32" s="55">
        <f t="shared" si="37"/>
        <v>7073074</v>
      </c>
      <c r="R32" s="55">
        <f aca="true" t="shared" si="38" ref="R32:W32">SUM(R33,R43,R45,R48,R50)</f>
        <v>0</v>
      </c>
      <c r="S32" s="55">
        <f t="shared" si="38"/>
        <v>7073074</v>
      </c>
      <c r="T32" s="55">
        <f t="shared" si="38"/>
        <v>11000</v>
      </c>
      <c r="U32" s="55">
        <f t="shared" si="38"/>
        <v>7084074</v>
      </c>
      <c r="V32" s="55">
        <f t="shared" si="38"/>
        <v>523374</v>
      </c>
      <c r="W32" s="55">
        <f t="shared" si="38"/>
        <v>7607448</v>
      </c>
      <c r="X32" s="55">
        <f>SUM(X33,X43,X45,X48,X50)</f>
        <v>46626</v>
      </c>
      <c r="Y32" s="55">
        <f>SUM(Y33,Y43,Y45,Y48,Y50)</f>
        <v>7654074</v>
      </c>
      <c r="Z32" s="55">
        <f>SUM(Z33,Z43,Z45,Z48,Z50)</f>
        <v>0</v>
      </c>
      <c r="AA32" s="55">
        <f>SUM(AA33,AA43,AA45,AA48,AA50)</f>
        <v>7654074</v>
      </c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s="59" customFormat="1" ht="54" customHeight="1">
      <c r="A33" s="43"/>
      <c r="B33" s="31">
        <v>85212</v>
      </c>
      <c r="C33" s="32"/>
      <c r="D33" s="33" t="s">
        <v>50</v>
      </c>
      <c r="E33" s="56">
        <f aca="true" t="shared" si="39" ref="E33:K33">SUM(E34:E42)</f>
        <v>6944900</v>
      </c>
      <c r="F33" s="56">
        <f t="shared" si="39"/>
        <v>0</v>
      </c>
      <c r="G33" s="56">
        <f t="shared" si="39"/>
        <v>6944900</v>
      </c>
      <c r="H33" s="56">
        <f t="shared" si="39"/>
        <v>0</v>
      </c>
      <c r="I33" s="56">
        <f t="shared" si="39"/>
        <v>6944900</v>
      </c>
      <c r="J33" s="56">
        <f t="shared" si="39"/>
        <v>0</v>
      </c>
      <c r="K33" s="56">
        <f t="shared" si="39"/>
        <v>6944900</v>
      </c>
      <c r="L33" s="56">
        <f aca="true" t="shared" si="40" ref="L33:Q33">SUM(L34:L42)</f>
        <v>0</v>
      </c>
      <c r="M33" s="56">
        <f t="shared" si="40"/>
        <v>6944900</v>
      </c>
      <c r="N33" s="56">
        <f t="shared" si="40"/>
        <v>0</v>
      </c>
      <c r="O33" s="56">
        <f t="shared" si="40"/>
        <v>6944900</v>
      </c>
      <c r="P33" s="56">
        <f t="shared" si="40"/>
        <v>-18274</v>
      </c>
      <c r="Q33" s="56">
        <f t="shared" si="40"/>
        <v>6926626</v>
      </c>
      <c r="R33" s="56">
        <f aca="true" t="shared" si="41" ref="R33:W33">SUM(R34:R42)</f>
        <v>0</v>
      </c>
      <c r="S33" s="56">
        <f t="shared" si="41"/>
        <v>6926626</v>
      </c>
      <c r="T33" s="56">
        <f t="shared" si="41"/>
        <v>0</v>
      </c>
      <c r="U33" s="56">
        <f t="shared" si="41"/>
        <v>6926626</v>
      </c>
      <c r="V33" s="56">
        <f t="shared" si="41"/>
        <v>523374</v>
      </c>
      <c r="W33" s="56">
        <f t="shared" si="41"/>
        <v>7450000</v>
      </c>
      <c r="X33" s="56">
        <f>SUM(X34:X42)</f>
        <v>0</v>
      </c>
      <c r="Y33" s="56">
        <f>SUM(Y34:Y42)</f>
        <v>7450000</v>
      </c>
      <c r="Z33" s="56">
        <f>SUM(Z34:Z42)</f>
        <v>0</v>
      </c>
      <c r="AA33" s="56">
        <f>SUM(AA34:AA42)</f>
        <v>7450000</v>
      </c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s="59" customFormat="1" ht="21" customHeight="1">
      <c r="A34" s="43"/>
      <c r="B34" s="31"/>
      <c r="C34" s="32">
        <v>3110</v>
      </c>
      <c r="D34" s="33" t="s">
        <v>68</v>
      </c>
      <c r="E34" s="60">
        <v>6580553</v>
      </c>
      <c r="F34" s="60"/>
      <c r="G34" s="60">
        <f aca="true" t="shared" si="42" ref="G34:G42">SUM(E34:F34)</f>
        <v>6580553</v>
      </c>
      <c r="H34" s="60"/>
      <c r="I34" s="60">
        <f aca="true" t="shared" si="43" ref="I34:I42">SUM(G34:H34)</f>
        <v>6580553</v>
      </c>
      <c r="J34" s="60"/>
      <c r="K34" s="60">
        <f aca="true" t="shared" si="44" ref="K34:K42">SUM(I34:J34)</f>
        <v>6580553</v>
      </c>
      <c r="L34" s="60">
        <v>0</v>
      </c>
      <c r="M34" s="60">
        <f aca="true" t="shared" si="45" ref="M34:M42">SUM(K34:L34)</f>
        <v>6580553</v>
      </c>
      <c r="N34" s="60">
        <v>0</v>
      </c>
      <c r="O34" s="60">
        <f aca="true" t="shared" si="46" ref="O34:O42">SUM(M34:N34)</f>
        <v>6580553</v>
      </c>
      <c r="P34" s="60">
        <v>-177726</v>
      </c>
      <c r="Q34" s="60">
        <f aca="true" t="shared" si="47" ref="Q34:Q42">SUM(O34:P34)</f>
        <v>6402827</v>
      </c>
      <c r="R34" s="60">
        <v>0</v>
      </c>
      <c r="S34" s="60">
        <f aca="true" t="shared" si="48" ref="S34:S42">SUM(Q34:R34)</f>
        <v>6402827</v>
      </c>
      <c r="T34" s="60"/>
      <c r="U34" s="60">
        <f aca="true" t="shared" si="49" ref="U34:U42">SUM(S34:T34)</f>
        <v>6402827</v>
      </c>
      <c r="V34" s="60">
        <v>507673</v>
      </c>
      <c r="W34" s="60">
        <f aca="true" t="shared" si="50" ref="W34:W42">SUM(U34:V34)</f>
        <v>6910500</v>
      </c>
      <c r="X34" s="60"/>
      <c r="Y34" s="60">
        <f aca="true" t="shared" si="51" ref="Y34:Y42">SUM(W34:X34)</f>
        <v>6910500</v>
      </c>
      <c r="Z34" s="60">
        <v>50000</v>
      </c>
      <c r="AA34" s="60">
        <f aca="true" t="shared" si="52" ref="AA34:AA42">SUM(Y34:Z34)</f>
        <v>6960500</v>
      </c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s="59" customFormat="1" ht="21" customHeight="1">
      <c r="A35" s="43"/>
      <c r="B35" s="31"/>
      <c r="C35" s="31">
        <v>4010</v>
      </c>
      <c r="D35" s="61" t="s">
        <v>56</v>
      </c>
      <c r="E35" s="60">
        <v>154315</v>
      </c>
      <c r="F35" s="60"/>
      <c r="G35" s="60">
        <f t="shared" si="42"/>
        <v>154315</v>
      </c>
      <c r="H35" s="60"/>
      <c r="I35" s="60">
        <f t="shared" si="43"/>
        <v>154315</v>
      </c>
      <c r="J35" s="60"/>
      <c r="K35" s="60">
        <f t="shared" si="44"/>
        <v>154315</v>
      </c>
      <c r="L35" s="60">
        <v>0</v>
      </c>
      <c r="M35" s="60">
        <f t="shared" si="45"/>
        <v>154315</v>
      </c>
      <c r="N35" s="60">
        <v>0</v>
      </c>
      <c r="O35" s="60">
        <f t="shared" si="46"/>
        <v>154315</v>
      </c>
      <c r="P35" s="60">
        <v>0</v>
      </c>
      <c r="Q35" s="60">
        <f t="shared" si="47"/>
        <v>154315</v>
      </c>
      <c r="R35" s="60">
        <v>0</v>
      </c>
      <c r="S35" s="60">
        <f t="shared" si="48"/>
        <v>154315</v>
      </c>
      <c r="T35" s="60"/>
      <c r="U35" s="60">
        <f t="shared" si="49"/>
        <v>154315</v>
      </c>
      <c r="V35" s="60">
        <v>4000</v>
      </c>
      <c r="W35" s="60">
        <f t="shared" si="50"/>
        <v>158315</v>
      </c>
      <c r="X35" s="60"/>
      <c r="Y35" s="60">
        <f t="shared" si="51"/>
        <v>158315</v>
      </c>
      <c r="Z35" s="60">
        <v>789</v>
      </c>
      <c r="AA35" s="60">
        <f t="shared" si="52"/>
        <v>159104</v>
      </c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s="59" customFormat="1" ht="21" customHeight="1">
      <c r="A36" s="43"/>
      <c r="B36" s="31"/>
      <c r="C36" s="31">
        <v>4040</v>
      </c>
      <c r="D36" s="61" t="s">
        <v>62</v>
      </c>
      <c r="E36" s="60">
        <v>15000</v>
      </c>
      <c r="F36" s="60"/>
      <c r="G36" s="60">
        <f t="shared" si="42"/>
        <v>15000</v>
      </c>
      <c r="H36" s="60"/>
      <c r="I36" s="60">
        <f t="shared" si="43"/>
        <v>15000</v>
      </c>
      <c r="J36" s="60"/>
      <c r="K36" s="60">
        <f t="shared" si="44"/>
        <v>15000</v>
      </c>
      <c r="L36" s="60">
        <v>0</v>
      </c>
      <c r="M36" s="60">
        <f t="shared" si="45"/>
        <v>15000</v>
      </c>
      <c r="N36" s="60">
        <v>-1533</v>
      </c>
      <c r="O36" s="60">
        <f t="shared" si="46"/>
        <v>13467</v>
      </c>
      <c r="P36" s="60">
        <v>0</v>
      </c>
      <c r="Q36" s="60">
        <f t="shared" si="47"/>
        <v>13467</v>
      </c>
      <c r="R36" s="60">
        <v>0</v>
      </c>
      <c r="S36" s="60">
        <f t="shared" si="48"/>
        <v>13467</v>
      </c>
      <c r="T36" s="60"/>
      <c r="U36" s="60">
        <f t="shared" si="49"/>
        <v>13467</v>
      </c>
      <c r="V36" s="60"/>
      <c r="W36" s="60">
        <f t="shared" si="50"/>
        <v>13467</v>
      </c>
      <c r="X36" s="60"/>
      <c r="Y36" s="60">
        <f t="shared" si="51"/>
        <v>13467</v>
      </c>
      <c r="Z36" s="60"/>
      <c r="AA36" s="60">
        <f t="shared" si="52"/>
        <v>13467</v>
      </c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s="59" customFormat="1" ht="21" customHeight="1">
      <c r="A37" s="43"/>
      <c r="B37" s="31"/>
      <c r="C37" s="31">
        <v>4110</v>
      </c>
      <c r="D37" s="61" t="s">
        <v>57</v>
      </c>
      <c r="E37" s="60">
        <v>185258</v>
      </c>
      <c r="F37" s="60"/>
      <c r="G37" s="60">
        <f t="shared" si="42"/>
        <v>185258</v>
      </c>
      <c r="H37" s="60"/>
      <c r="I37" s="60">
        <f t="shared" si="43"/>
        <v>185258</v>
      </c>
      <c r="J37" s="60"/>
      <c r="K37" s="60">
        <f t="shared" si="44"/>
        <v>185258</v>
      </c>
      <c r="L37" s="60">
        <v>0</v>
      </c>
      <c r="M37" s="60">
        <f t="shared" si="45"/>
        <v>185258</v>
      </c>
      <c r="N37" s="60">
        <v>1533</v>
      </c>
      <c r="O37" s="60">
        <f t="shared" si="46"/>
        <v>186791</v>
      </c>
      <c r="P37" s="60">
        <v>159452</v>
      </c>
      <c r="Q37" s="60">
        <f t="shared" si="47"/>
        <v>346243</v>
      </c>
      <c r="R37" s="60">
        <v>0</v>
      </c>
      <c r="S37" s="60">
        <f t="shared" si="48"/>
        <v>346243</v>
      </c>
      <c r="T37" s="60"/>
      <c r="U37" s="60">
        <f t="shared" si="49"/>
        <v>346243</v>
      </c>
      <c r="V37" s="60"/>
      <c r="W37" s="60">
        <f t="shared" si="50"/>
        <v>346243</v>
      </c>
      <c r="X37" s="60"/>
      <c r="Y37" s="60">
        <f t="shared" si="51"/>
        <v>346243</v>
      </c>
      <c r="Z37" s="60">
        <v>-50000</v>
      </c>
      <c r="AA37" s="60">
        <f t="shared" si="52"/>
        <v>296243</v>
      </c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s="59" customFormat="1" ht="21" customHeight="1">
      <c r="A38" s="43"/>
      <c r="B38" s="31"/>
      <c r="C38" s="31">
        <v>4120</v>
      </c>
      <c r="D38" s="61" t="s">
        <v>58</v>
      </c>
      <c r="E38" s="60">
        <v>4149</v>
      </c>
      <c r="F38" s="60"/>
      <c r="G38" s="60">
        <f t="shared" si="42"/>
        <v>4149</v>
      </c>
      <c r="H38" s="60"/>
      <c r="I38" s="60">
        <f t="shared" si="43"/>
        <v>4149</v>
      </c>
      <c r="J38" s="60"/>
      <c r="K38" s="60">
        <f t="shared" si="44"/>
        <v>4149</v>
      </c>
      <c r="L38" s="60">
        <v>0</v>
      </c>
      <c r="M38" s="60">
        <f t="shared" si="45"/>
        <v>4149</v>
      </c>
      <c r="N38" s="60">
        <v>0</v>
      </c>
      <c r="O38" s="60">
        <f t="shared" si="46"/>
        <v>4149</v>
      </c>
      <c r="P38" s="60">
        <v>0</v>
      </c>
      <c r="Q38" s="60">
        <f t="shared" si="47"/>
        <v>4149</v>
      </c>
      <c r="R38" s="60">
        <v>0</v>
      </c>
      <c r="S38" s="60">
        <f t="shared" si="48"/>
        <v>4149</v>
      </c>
      <c r="T38" s="60"/>
      <c r="U38" s="60">
        <f t="shared" si="49"/>
        <v>4149</v>
      </c>
      <c r="V38" s="60"/>
      <c r="W38" s="60">
        <f t="shared" si="50"/>
        <v>4149</v>
      </c>
      <c r="X38" s="60"/>
      <c r="Y38" s="60">
        <f t="shared" si="51"/>
        <v>4149</v>
      </c>
      <c r="Z38" s="60"/>
      <c r="AA38" s="60">
        <f t="shared" si="52"/>
        <v>4149</v>
      </c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s="59" customFormat="1" ht="21" customHeight="1">
      <c r="A39" s="43"/>
      <c r="B39" s="31"/>
      <c r="C39" s="31">
        <v>4210</v>
      </c>
      <c r="D39" s="20" t="s">
        <v>59</v>
      </c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>
        <v>0</v>
      </c>
      <c r="V39" s="60">
        <v>1201</v>
      </c>
      <c r="W39" s="60">
        <f t="shared" si="50"/>
        <v>1201</v>
      </c>
      <c r="X39" s="60"/>
      <c r="Y39" s="60">
        <f t="shared" si="51"/>
        <v>1201</v>
      </c>
      <c r="Z39" s="60"/>
      <c r="AA39" s="60">
        <f t="shared" si="52"/>
        <v>1201</v>
      </c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s="59" customFormat="1" ht="21" customHeight="1">
      <c r="A40" s="43"/>
      <c r="B40" s="31"/>
      <c r="C40" s="31">
        <v>4260</v>
      </c>
      <c r="D40" s="61" t="s">
        <v>69</v>
      </c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>
        <v>0</v>
      </c>
      <c r="V40" s="60">
        <v>3000</v>
      </c>
      <c r="W40" s="60">
        <f t="shared" si="50"/>
        <v>3000</v>
      </c>
      <c r="X40" s="60"/>
      <c r="Y40" s="60">
        <f t="shared" si="51"/>
        <v>3000</v>
      </c>
      <c r="Z40" s="60"/>
      <c r="AA40" s="60">
        <f t="shared" si="52"/>
        <v>3000</v>
      </c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s="59" customFormat="1" ht="21" customHeight="1">
      <c r="A41" s="43"/>
      <c r="B41" s="31"/>
      <c r="C41" s="31">
        <v>4300</v>
      </c>
      <c r="D41" s="61" t="s">
        <v>60</v>
      </c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>
        <v>0</v>
      </c>
      <c r="V41" s="60">
        <v>7500</v>
      </c>
      <c r="W41" s="60">
        <f t="shared" si="50"/>
        <v>7500</v>
      </c>
      <c r="X41" s="60"/>
      <c r="Y41" s="60">
        <f t="shared" si="51"/>
        <v>7500</v>
      </c>
      <c r="Z41" s="60"/>
      <c r="AA41" s="60">
        <f t="shared" si="52"/>
        <v>7500</v>
      </c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s="59" customFormat="1" ht="30" customHeight="1">
      <c r="A42" s="43"/>
      <c r="B42" s="31"/>
      <c r="C42" s="31">
        <v>4440</v>
      </c>
      <c r="D42" s="61" t="s">
        <v>63</v>
      </c>
      <c r="E42" s="60">
        <v>5625</v>
      </c>
      <c r="F42" s="60"/>
      <c r="G42" s="60">
        <f t="shared" si="42"/>
        <v>5625</v>
      </c>
      <c r="H42" s="60"/>
      <c r="I42" s="60">
        <f t="shared" si="43"/>
        <v>5625</v>
      </c>
      <c r="J42" s="60"/>
      <c r="K42" s="60">
        <f t="shared" si="44"/>
        <v>5625</v>
      </c>
      <c r="L42" s="60">
        <v>0</v>
      </c>
      <c r="M42" s="60">
        <f t="shared" si="45"/>
        <v>5625</v>
      </c>
      <c r="N42" s="60">
        <v>0</v>
      </c>
      <c r="O42" s="60">
        <f t="shared" si="46"/>
        <v>5625</v>
      </c>
      <c r="P42" s="60">
        <v>0</v>
      </c>
      <c r="Q42" s="60">
        <f t="shared" si="47"/>
        <v>5625</v>
      </c>
      <c r="R42" s="60">
        <v>0</v>
      </c>
      <c r="S42" s="60">
        <f t="shared" si="48"/>
        <v>5625</v>
      </c>
      <c r="T42" s="60"/>
      <c r="U42" s="60">
        <f t="shared" si="49"/>
        <v>5625</v>
      </c>
      <c r="V42" s="60"/>
      <c r="W42" s="60">
        <f t="shared" si="50"/>
        <v>5625</v>
      </c>
      <c r="X42" s="60"/>
      <c r="Y42" s="60">
        <f t="shared" si="51"/>
        <v>5625</v>
      </c>
      <c r="Z42" s="60">
        <v>-789</v>
      </c>
      <c r="AA42" s="60">
        <f t="shared" si="52"/>
        <v>4836</v>
      </c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s="59" customFormat="1" ht="43.5" customHeight="1">
      <c r="A43" s="49"/>
      <c r="B43" s="31">
        <v>85213</v>
      </c>
      <c r="C43" s="32"/>
      <c r="D43" s="33" t="s">
        <v>70</v>
      </c>
      <c r="E43" s="56">
        <f aca="true" t="shared" si="53" ref="E43:AA43">SUM(E44)</f>
        <v>26726</v>
      </c>
      <c r="F43" s="56">
        <f t="shared" si="53"/>
        <v>0</v>
      </c>
      <c r="G43" s="56">
        <f t="shared" si="53"/>
        <v>26726</v>
      </c>
      <c r="H43" s="56">
        <f t="shared" si="53"/>
        <v>0</v>
      </c>
      <c r="I43" s="56">
        <f t="shared" si="53"/>
        <v>26726</v>
      </c>
      <c r="J43" s="56">
        <f t="shared" si="53"/>
        <v>0</v>
      </c>
      <c r="K43" s="56">
        <f t="shared" si="53"/>
        <v>26726</v>
      </c>
      <c r="L43" s="56">
        <f t="shared" si="53"/>
        <v>0</v>
      </c>
      <c r="M43" s="56">
        <f t="shared" si="53"/>
        <v>26726</v>
      </c>
      <c r="N43" s="56">
        <f t="shared" si="53"/>
        <v>0</v>
      </c>
      <c r="O43" s="56">
        <f t="shared" si="53"/>
        <v>26726</v>
      </c>
      <c r="P43" s="56">
        <f t="shared" si="53"/>
        <v>18274</v>
      </c>
      <c r="Q43" s="56">
        <f t="shared" si="53"/>
        <v>45000</v>
      </c>
      <c r="R43" s="56">
        <f t="shared" si="53"/>
        <v>0</v>
      </c>
      <c r="S43" s="56">
        <f t="shared" si="53"/>
        <v>45000</v>
      </c>
      <c r="T43" s="56">
        <f t="shared" si="53"/>
        <v>0</v>
      </c>
      <c r="U43" s="56">
        <f t="shared" si="53"/>
        <v>45000</v>
      </c>
      <c r="V43" s="56">
        <f t="shared" si="53"/>
        <v>0</v>
      </c>
      <c r="W43" s="56">
        <f t="shared" si="53"/>
        <v>45000</v>
      </c>
      <c r="X43" s="56">
        <f t="shared" si="53"/>
        <v>0</v>
      </c>
      <c r="Y43" s="56">
        <f t="shared" si="53"/>
        <v>45000</v>
      </c>
      <c r="Z43" s="56">
        <f t="shared" si="53"/>
        <v>0</v>
      </c>
      <c r="AA43" s="56">
        <f t="shared" si="53"/>
        <v>45000</v>
      </c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256" s="59" customFormat="1" ht="21.75" customHeight="1">
      <c r="A44" s="49"/>
      <c r="B44" s="31"/>
      <c r="C44" s="32">
        <v>4130</v>
      </c>
      <c r="D44" s="33" t="s">
        <v>71</v>
      </c>
      <c r="E44" s="56">
        <v>26726</v>
      </c>
      <c r="F44" s="56"/>
      <c r="G44" s="56">
        <f>SUM(E44:F44)</f>
        <v>26726</v>
      </c>
      <c r="H44" s="56"/>
      <c r="I44" s="56">
        <f>SUM(G44:H44)</f>
        <v>26726</v>
      </c>
      <c r="J44" s="56"/>
      <c r="K44" s="56">
        <f>SUM(I44:J44)</f>
        <v>26726</v>
      </c>
      <c r="L44" s="56">
        <v>0</v>
      </c>
      <c r="M44" s="56">
        <f>SUM(K44:L44)</f>
        <v>26726</v>
      </c>
      <c r="N44" s="56">
        <v>0</v>
      </c>
      <c r="O44" s="56">
        <f>SUM(M44:N44)</f>
        <v>26726</v>
      </c>
      <c r="P44" s="56">
        <v>18274</v>
      </c>
      <c r="Q44" s="56">
        <f>SUM(O44:P44)</f>
        <v>45000</v>
      </c>
      <c r="R44" s="56">
        <v>0</v>
      </c>
      <c r="S44" s="56">
        <f>SUM(Q44:R44)</f>
        <v>45000</v>
      </c>
      <c r="T44" s="56"/>
      <c r="U44" s="56">
        <f>SUM(S44:T44)</f>
        <v>45000</v>
      </c>
      <c r="V44" s="56"/>
      <c r="W44" s="56">
        <f>SUM(U44:V44)</f>
        <v>45000</v>
      </c>
      <c r="X44" s="56"/>
      <c r="Y44" s="56">
        <f>SUM(W44:X44)</f>
        <v>45000</v>
      </c>
      <c r="Z44" s="56"/>
      <c r="AA44" s="56">
        <f>SUM(Y44:Z44)</f>
        <v>45000</v>
      </c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256" s="59" customFormat="1" ht="21.75" customHeight="1">
      <c r="A45" s="49"/>
      <c r="B45" s="31">
        <v>85219</v>
      </c>
      <c r="C45" s="32"/>
      <c r="D45" s="33" t="s">
        <v>52</v>
      </c>
      <c r="E45" s="56"/>
      <c r="F45" s="56"/>
      <c r="G45" s="56"/>
      <c r="H45" s="56"/>
      <c r="I45" s="56"/>
      <c r="J45" s="56"/>
      <c r="K45" s="56">
        <f aca="true" t="shared" si="54" ref="K45:Q45">SUM(K46)</f>
        <v>0</v>
      </c>
      <c r="L45" s="56">
        <f t="shared" si="54"/>
        <v>8810</v>
      </c>
      <c r="M45" s="56">
        <f t="shared" si="54"/>
        <v>8810</v>
      </c>
      <c r="N45" s="56">
        <f t="shared" si="54"/>
        <v>0</v>
      </c>
      <c r="O45" s="56">
        <f t="shared" si="54"/>
        <v>8810</v>
      </c>
      <c r="P45" s="56">
        <f t="shared" si="54"/>
        <v>0</v>
      </c>
      <c r="Q45" s="56">
        <f t="shared" si="54"/>
        <v>8810</v>
      </c>
      <c r="R45" s="56">
        <f>SUM(R46)</f>
        <v>0</v>
      </c>
      <c r="S45" s="56">
        <f aca="true" t="shared" si="55" ref="S45:Y45">SUM(S46:S47)</f>
        <v>8810</v>
      </c>
      <c r="T45" s="56">
        <f t="shared" si="55"/>
        <v>8000</v>
      </c>
      <c r="U45" s="56">
        <f t="shared" si="55"/>
        <v>16810</v>
      </c>
      <c r="V45" s="56">
        <f t="shared" si="55"/>
        <v>0</v>
      </c>
      <c r="W45" s="56">
        <f t="shared" si="55"/>
        <v>16810</v>
      </c>
      <c r="X45" s="56">
        <f t="shared" si="55"/>
        <v>0</v>
      </c>
      <c r="Y45" s="56">
        <f t="shared" si="55"/>
        <v>16810</v>
      </c>
      <c r="Z45" s="56">
        <f>SUM(Z46:Z47)</f>
        <v>0</v>
      </c>
      <c r="AA45" s="56">
        <f>SUM(AA46:AA47)</f>
        <v>16810</v>
      </c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1:256" s="59" customFormat="1" ht="21.75" customHeight="1">
      <c r="A46" s="49"/>
      <c r="B46" s="31"/>
      <c r="C46" s="32">
        <v>3110</v>
      </c>
      <c r="D46" s="33" t="s">
        <v>68</v>
      </c>
      <c r="E46" s="56"/>
      <c r="F46" s="56"/>
      <c r="G46" s="56"/>
      <c r="H46" s="56"/>
      <c r="I46" s="56"/>
      <c r="J46" s="56"/>
      <c r="K46" s="56">
        <v>0</v>
      </c>
      <c r="L46" s="56">
        <v>8810</v>
      </c>
      <c r="M46" s="56">
        <f>SUM(K46:L46)</f>
        <v>8810</v>
      </c>
      <c r="N46" s="56">
        <v>0</v>
      </c>
      <c r="O46" s="56">
        <f>SUM(M46:N46)</f>
        <v>8810</v>
      </c>
      <c r="P46" s="56">
        <v>0</v>
      </c>
      <c r="Q46" s="56">
        <f>SUM(O46:P46)</f>
        <v>8810</v>
      </c>
      <c r="R46" s="56">
        <v>0</v>
      </c>
      <c r="S46" s="56">
        <f>SUM(Q46:R46)</f>
        <v>8810</v>
      </c>
      <c r="T46" s="56">
        <f>8000-168</f>
        <v>7832</v>
      </c>
      <c r="U46" s="56">
        <f>SUM(S46:T46)</f>
        <v>16642</v>
      </c>
      <c r="V46" s="56"/>
      <c r="W46" s="56">
        <f>SUM(U46:V46)</f>
        <v>16642</v>
      </c>
      <c r="X46" s="56"/>
      <c r="Y46" s="56">
        <f>SUM(W46:X46)</f>
        <v>16642</v>
      </c>
      <c r="Z46" s="56"/>
      <c r="AA46" s="56">
        <f>SUM(Y46:Z46)</f>
        <v>16642</v>
      </c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s="59" customFormat="1" ht="21.75" customHeight="1">
      <c r="A47" s="49"/>
      <c r="B47" s="31"/>
      <c r="C47" s="32">
        <v>4210</v>
      </c>
      <c r="D47" s="20" t="s">
        <v>59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>
        <v>0</v>
      </c>
      <c r="T47" s="56">
        <v>168</v>
      </c>
      <c r="U47" s="56">
        <f>SUM(S47:T47)</f>
        <v>168</v>
      </c>
      <c r="V47" s="56"/>
      <c r="W47" s="56">
        <f>SUM(U47:V47)</f>
        <v>168</v>
      </c>
      <c r="X47" s="56"/>
      <c r="Y47" s="56">
        <f>SUM(W47:X47)</f>
        <v>168</v>
      </c>
      <c r="Z47" s="56"/>
      <c r="AA47" s="56">
        <f>SUM(Y47:Z47)</f>
        <v>168</v>
      </c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256" s="59" customFormat="1" ht="21.75" customHeight="1">
      <c r="A48" s="49"/>
      <c r="B48" s="31">
        <v>85231</v>
      </c>
      <c r="C48" s="32"/>
      <c r="D48" s="33" t="s">
        <v>53</v>
      </c>
      <c r="E48" s="56"/>
      <c r="F48" s="56"/>
      <c r="G48" s="56"/>
      <c r="H48" s="56"/>
      <c r="I48" s="56"/>
      <c r="J48" s="56"/>
      <c r="K48" s="56">
        <f aca="true" t="shared" si="56" ref="K48:Q48">SUM(K49)</f>
        <v>0</v>
      </c>
      <c r="L48" s="56">
        <f t="shared" si="56"/>
        <v>4000</v>
      </c>
      <c r="M48" s="56">
        <f t="shared" si="56"/>
        <v>4000</v>
      </c>
      <c r="N48" s="56">
        <f t="shared" si="56"/>
        <v>0</v>
      </c>
      <c r="O48" s="56">
        <f t="shared" si="56"/>
        <v>4000</v>
      </c>
      <c r="P48" s="56">
        <f t="shared" si="56"/>
        <v>0</v>
      </c>
      <c r="Q48" s="56">
        <f t="shared" si="56"/>
        <v>4000</v>
      </c>
      <c r="R48" s="56">
        <f aca="true" t="shared" si="57" ref="R48:AA48">SUM(R49)</f>
        <v>0</v>
      </c>
      <c r="S48" s="56">
        <f t="shared" si="57"/>
        <v>4000</v>
      </c>
      <c r="T48" s="56">
        <f t="shared" si="57"/>
        <v>3000</v>
      </c>
      <c r="U48" s="56">
        <f t="shared" si="57"/>
        <v>7000</v>
      </c>
      <c r="V48" s="56">
        <f t="shared" si="57"/>
        <v>0</v>
      </c>
      <c r="W48" s="56">
        <f t="shared" si="57"/>
        <v>7000</v>
      </c>
      <c r="X48" s="56">
        <f t="shared" si="57"/>
        <v>0</v>
      </c>
      <c r="Y48" s="56">
        <f t="shared" si="57"/>
        <v>7000</v>
      </c>
      <c r="Z48" s="56">
        <f t="shared" si="57"/>
        <v>0</v>
      </c>
      <c r="AA48" s="56">
        <f t="shared" si="57"/>
        <v>7000</v>
      </c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1:256" s="59" customFormat="1" ht="21.75" customHeight="1">
      <c r="A49" s="49"/>
      <c r="B49" s="31"/>
      <c r="C49" s="32">
        <v>3110</v>
      </c>
      <c r="D49" s="33" t="s">
        <v>68</v>
      </c>
      <c r="E49" s="56"/>
      <c r="F49" s="56"/>
      <c r="G49" s="56"/>
      <c r="H49" s="56"/>
      <c r="I49" s="56"/>
      <c r="J49" s="56"/>
      <c r="K49" s="56">
        <v>0</v>
      </c>
      <c r="L49" s="56">
        <v>4000</v>
      </c>
      <c r="M49" s="56">
        <f>SUM(K49:L49)</f>
        <v>4000</v>
      </c>
      <c r="N49" s="56">
        <v>0</v>
      </c>
      <c r="O49" s="56">
        <f>SUM(M49:N49)</f>
        <v>4000</v>
      </c>
      <c r="P49" s="56">
        <v>0</v>
      </c>
      <c r="Q49" s="56">
        <f>SUM(O49:P49)</f>
        <v>4000</v>
      </c>
      <c r="R49" s="56">
        <v>0</v>
      </c>
      <c r="S49" s="56">
        <f>SUM(Q49:R49)</f>
        <v>4000</v>
      </c>
      <c r="T49" s="56">
        <v>3000</v>
      </c>
      <c r="U49" s="56">
        <f>SUM(S49:T49)</f>
        <v>7000</v>
      </c>
      <c r="V49" s="56"/>
      <c r="W49" s="56">
        <f>SUM(U49:V49)</f>
        <v>7000</v>
      </c>
      <c r="X49" s="56"/>
      <c r="Y49" s="56">
        <f>SUM(W49:X49)</f>
        <v>7000</v>
      </c>
      <c r="Z49" s="56"/>
      <c r="AA49" s="56">
        <f>SUM(Y49:Z49)</f>
        <v>7000</v>
      </c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  <row r="50" spans="1:256" s="59" customFormat="1" ht="21.75" customHeight="1">
      <c r="A50" s="49"/>
      <c r="B50" s="31">
        <v>85295</v>
      </c>
      <c r="C50" s="32"/>
      <c r="D50" s="33" t="s">
        <v>39</v>
      </c>
      <c r="E50" s="56"/>
      <c r="F50" s="56"/>
      <c r="G50" s="56"/>
      <c r="H50" s="56"/>
      <c r="I50" s="56"/>
      <c r="J50" s="56"/>
      <c r="K50" s="56">
        <f>SUM(K51)</f>
        <v>0</v>
      </c>
      <c r="L50" s="56">
        <f>SUM(L51)</f>
        <v>88638</v>
      </c>
      <c r="M50" s="56">
        <f>SUM(M51)</f>
        <v>88638</v>
      </c>
      <c r="N50" s="56">
        <f>SUM(N51)</f>
        <v>0</v>
      </c>
      <c r="O50" s="56">
        <f aca="true" t="shared" si="58" ref="O50:U50">SUM(O51:O56)</f>
        <v>88638</v>
      </c>
      <c r="P50" s="56">
        <f t="shared" si="58"/>
        <v>0</v>
      </c>
      <c r="Q50" s="56">
        <f t="shared" si="58"/>
        <v>88638</v>
      </c>
      <c r="R50" s="56">
        <f t="shared" si="58"/>
        <v>0</v>
      </c>
      <c r="S50" s="56">
        <f t="shared" si="58"/>
        <v>88638</v>
      </c>
      <c r="T50" s="56">
        <f t="shared" si="58"/>
        <v>0</v>
      </c>
      <c r="U50" s="56">
        <f t="shared" si="58"/>
        <v>88638</v>
      </c>
      <c r="V50" s="56">
        <f>SUM(V51:V56)</f>
        <v>0</v>
      </c>
      <c r="W50" s="56">
        <f>SUM(W51:W56)</f>
        <v>88638</v>
      </c>
      <c r="X50" s="56">
        <f>SUM(X51:X56)</f>
        <v>46626</v>
      </c>
      <c r="Y50" s="56">
        <f>SUM(Y51:Y56)</f>
        <v>135264</v>
      </c>
      <c r="Z50" s="56">
        <f>SUM(Z51:Z56)</f>
        <v>0</v>
      </c>
      <c r="AA50" s="56">
        <f>SUM(AA51:AA56)</f>
        <v>135264</v>
      </c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51" spans="1:256" s="59" customFormat="1" ht="21.75" customHeight="1">
      <c r="A51" s="49"/>
      <c r="B51" s="31"/>
      <c r="C51" s="32">
        <v>3110</v>
      </c>
      <c r="D51" s="33" t="s">
        <v>68</v>
      </c>
      <c r="E51" s="56"/>
      <c r="F51" s="56"/>
      <c r="G51" s="56"/>
      <c r="H51" s="56"/>
      <c r="I51" s="56"/>
      <c r="J51" s="56"/>
      <c r="K51" s="56">
        <v>0</v>
      </c>
      <c r="L51" s="56">
        <f>86038+2600</f>
        <v>88638</v>
      </c>
      <c r="M51" s="56">
        <f>SUM(K51:L51)</f>
        <v>88638</v>
      </c>
      <c r="N51" s="56">
        <v>0</v>
      </c>
      <c r="O51" s="56">
        <f aca="true" t="shared" si="59" ref="O51:O56">SUM(M51:N51)</f>
        <v>88638</v>
      </c>
      <c r="P51" s="56">
        <v>-2659</v>
      </c>
      <c r="Q51" s="56">
        <f aca="true" t="shared" si="60" ref="Q51:Q56">SUM(O51:P51)</f>
        <v>85979</v>
      </c>
      <c r="R51" s="56">
        <v>0</v>
      </c>
      <c r="S51" s="56">
        <f aca="true" t="shared" si="61" ref="S51:S56">SUM(Q51:R51)</f>
        <v>85979</v>
      </c>
      <c r="T51" s="56"/>
      <c r="U51" s="56">
        <f aca="true" t="shared" si="62" ref="U51:U56">SUM(S51:T51)</f>
        <v>85979</v>
      </c>
      <c r="V51" s="56"/>
      <c r="W51" s="56">
        <f aca="true" t="shared" si="63" ref="W51:W56">SUM(U51:V51)</f>
        <v>85979</v>
      </c>
      <c r="X51" s="56">
        <v>45306</v>
      </c>
      <c r="Y51" s="56">
        <f aca="true" t="shared" si="64" ref="Y51:Y56">SUM(W51:X51)</f>
        <v>131285</v>
      </c>
      <c r="Z51" s="56"/>
      <c r="AA51" s="56">
        <f aca="true" t="shared" si="65" ref="AA51:AA56">SUM(Y51:Z51)</f>
        <v>131285</v>
      </c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:256" s="59" customFormat="1" ht="21.75" customHeight="1">
      <c r="A52" s="49"/>
      <c r="B52" s="31"/>
      <c r="C52" s="32">
        <v>4010</v>
      </c>
      <c r="D52" s="61" t="s">
        <v>56</v>
      </c>
      <c r="E52" s="56"/>
      <c r="F52" s="56"/>
      <c r="G52" s="56"/>
      <c r="H52" s="56"/>
      <c r="I52" s="56"/>
      <c r="J52" s="56"/>
      <c r="K52" s="56"/>
      <c r="L52" s="56"/>
      <c r="M52" s="56"/>
      <c r="N52" s="56">
        <v>0</v>
      </c>
      <c r="O52" s="56">
        <f t="shared" si="59"/>
        <v>0</v>
      </c>
      <c r="P52" s="56">
        <v>1600</v>
      </c>
      <c r="Q52" s="56">
        <f t="shared" si="60"/>
        <v>1600</v>
      </c>
      <c r="R52" s="56">
        <v>0</v>
      </c>
      <c r="S52" s="56">
        <f t="shared" si="61"/>
        <v>1600</v>
      </c>
      <c r="T52" s="56"/>
      <c r="U52" s="56">
        <f t="shared" si="62"/>
        <v>1600</v>
      </c>
      <c r="V52" s="56"/>
      <c r="W52" s="56">
        <f t="shared" si="63"/>
        <v>1600</v>
      </c>
      <c r="X52" s="56">
        <v>1103</v>
      </c>
      <c r="Y52" s="56">
        <f t="shared" si="64"/>
        <v>2703</v>
      </c>
      <c r="Z52" s="56"/>
      <c r="AA52" s="56">
        <f t="shared" si="65"/>
        <v>2703</v>
      </c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1:256" s="59" customFormat="1" ht="21.75" customHeight="1">
      <c r="A53" s="49"/>
      <c r="B53" s="31"/>
      <c r="C53" s="32">
        <v>4110</v>
      </c>
      <c r="D53" s="61" t="s">
        <v>57</v>
      </c>
      <c r="E53" s="56"/>
      <c r="F53" s="56"/>
      <c r="G53" s="56"/>
      <c r="H53" s="56"/>
      <c r="I53" s="56"/>
      <c r="J53" s="56"/>
      <c r="K53" s="56"/>
      <c r="L53" s="56"/>
      <c r="M53" s="56"/>
      <c r="N53" s="56">
        <v>0</v>
      </c>
      <c r="O53" s="56">
        <f t="shared" si="59"/>
        <v>0</v>
      </c>
      <c r="P53" s="56">
        <v>276</v>
      </c>
      <c r="Q53" s="56">
        <f t="shared" si="60"/>
        <v>276</v>
      </c>
      <c r="R53" s="56">
        <v>0</v>
      </c>
      <c r="S53" s="56">
        <f t="shared" si="61"/>
        <v>276</v>
      </c>
      <c r="T53" s="56"/>
      <c r="U53" s="56">
        <f t="shared" si="62"/>
        <v>276</v>
      </c>
      <c r="V53" s="56"/>
      <c r="W53" s="56">
        <f t="shared" si="63"/>
        <v>276</v>
      </c>
      <c r="X53" s="56">
        <v>190</v>
      </c>
      <c r="Y53" s="56">
        <f t="shared" si="64"/>
        <v>466</v>
      </c>
      <c r="Z53" s="56"/>
      <c r="AA53" s="56">
        <f t="shared" si="65"/>
        <v>466</v>
      </c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1:256" s="59" customFormat="1" ht="21.75" customHeight="1">
      <c r="A54" s="49"/>
      <c r="B54" s="31"/>
      <c r="C54" s="32">
        <v>4120</v>
      </c>
      <c r="D54" s="61" t="s">
        <v>58</v>
      </c>
      <c r="E54" s="56"/>
      <c r="F54" s="56"/>
      <c r="G54" s="56"/>
      <c r="H54" s="56"/>
      <c r="I54" s="56"/>
      <c r="J54" s="56"/>
      <c r="K54" s="56"/>
      <c r="L54" s="56"/>
      <c r="M54" s="56"/>
      <c r="N54" s="56">
        <v>0</v>
      </c>
      <c r="O54" s="56">
        <f t="shared" si="59"/>
        <v>0</v>
      </c>
      <c r="P54" s="56">
        <v>39</v>
      </c>
      <c r="Q54" s="56">
        <f t="shared" si="60"/>
        <v>39</v>
      </c>
      <c r="R54" s="56">
        <v>0</v>
      </c>
      <c r="S54" s="56">
        <f t="shared" si="61"/>
        <v>39</v>
      </c>
      <c r="T54" s="56"/>
      <c r="U54" s="56">
        <f t="shared" si="62"/>
        <v>39</v>
      </c>
      <c r="V54" s="56"/>
      <c r="W54" s="56">
        <f t="shared" si="63"/>
        <v>39</v>
      </c>
      <c r="X54" s="56">
        <v>27</v>
      </c>
      <c r="Y54" s="56">
        <f t="shared" si="64"/>
        <v>66</v>
      </c>
      <c r="Z54" s="56"/>
      <c r="AA54" s="56">
        <f t="shared" si="65"/>
        <v>66</v>
      </c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1:256" s="59" customFormat="1" ht="21.75" customHeight="1">
      <c r="A55" s="49"/>
      <c r="B55" s="31"/>
      <c r="C55" s="32">
        <v>4210</v>
      </c>
      <c r="D55" s="20" t="s">
        <v>59</v>
      </c>
      <c r="E55" s="56"/>
      <c r="F55" s="56"/>
      <c r="G55" s="56"/>
      <c r="H55" s="56"/>
      <c r="I55" s="56"/>
      <c r="J55" s="56"/>
      <c r="K55" s="56"/>
      <c r="L55" s="56"/>
      <c r="M55" s="56"/>
      <c r="N55" s="56">
        <v>0</v>
      </c>
      <c r="O55" s="56">
        <f t="shared" si="59"/>
        <v>0</v>
      </c>
      <c r="P55" s="56">
        <v>174</v>
      </c>
      <c r="Q55" s="56">
        <f t="shared" si="60"/>
        <v>174</v>
      </c>
      <c r="R55" s="56">
        <v>0</v>
      </c>
      <c r="S55" s="56">
        <f t="shared" si="61"/>
        <v>174</v>
      </c>
      <c r="T55" s="56"/>
      <c r="U55" s="56">
        <f t="shared" si="62"/>
        <v>174</v>
      </c>
      <c r="V55" s="56"/>
      <c r="W55" s="56">
        <f t="shared" si="63"/>
        <v>174</v>
      </c>
      <c r="X55" s="56"/>
      <c r="Y55" s="56">
        <f t="shared" si="64"/>
        <v>174</v>
      </c>
      <c r="Z55" s="56"/>
      <c r="AA55" s="56">
        <f t="shared" si="65"/>
        <v>174</v>
      </c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1:256" s="59" customFormat="1" ht="21.75" customHeight="1">
      <c r="A56" s="49"/>
      <c r="B56" s="31"/>
      <c r="C56" s="32">
        <v>4300</v>
      </c>
      <c r="D56" s="20" t="s">
        <v>60</v>
      </c>
      <c r="E56" s="56"/>
      <c r="F56" s="56"/>
      <c r="G56" s="56"/>
      <c r="H56" s="56"/>
      <c r="I56" s="56"/>
      <c r="J56" s="56"/>
      <c r="K56" s="56"/>
      <c r="L56" s="56"/>
      <c r="M56" s="56"/>
      <c r="N56" s="56">
        <v>0</v>
      </c>
      <c r="O56" s="56">
        <f t="shared" si="59"/>
        <v>0</v>
      </c>
      <c r="P56" s="56">
        <v>570</v>
      </c>
      <c r="Q56" s="56">
        <f t="shared" si="60"/>
        <v>570</v>
      </c>
      <c r="R56" s="56">
        <v>0</v>
      </c>
      <c r="S56" s="56">
        <f t="shared" si="61"/>
        <v>570</v>
      </c>
      <c r="T56" s="56"/>
      <c r="U56" s="56">
        <f t="shared" si="62"/>
        <v>570</v>
      </c>
      <c r="V56" s="56"/>
      <c r="W56" s="56">
        <f t="shared" si="63"/>
        <v>570</v>
      </c>
      <c r="X56" s="56"/>
      <c r="Y56" s="56">
        <f t="shared" si="64"/>
        <v>570</v>
      </c>
      <c r="Z56" s="56"/>
      <c r="AA56" s="56">
        <f t="shared" si="65"/>
        <v>570</v>
      </c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1:256" s="62" customFormat="1" ht="21" customHeight="1">
      <c r="A57" s="41" t="s">
        <v>54</v>
      </c>
      <c r="B57" s="41"/>
      <c r="C57" s="41"/>
      <c r="D57" s="41"/>
      <c r="E57" s="55">
        <f aca="true" t="shared" si="66" ref="E57:J57">SUM(E11,E18,E32)</f>
        <v>7132296</v>
      </c>
      <c r="F57" s="55">
        <f t="shared" si="66"/>
        <v>33711</v>
      </c>
      <c r="G57" s="55">
        <f t="shared" si="66"/>
        <v>7166007</v>
      </c>
      <c r="H57" s="55">
        <f t="shared" si="66"/>
        <v>6510</v>
      </c>
      <c r="I57" s="55">
        <f t="shared" si="66"/>
        <v>7172517</v>
      </c>
      <c r="J57" s="55">
        <f t="shared" si="66"/>
        <v>26369</v>
      </c>
      <c r="K57" s="55">
        <f aca="true" t="shared" si="67" ref="K57:Q57">SUM(K11,K18,K32,K3)</f>
        <v>7198886</v>
      </c>
      <c r="L57" s="55">
        <f t="shared" si="67"/>
        <v>459671</v>
      </c>
      <c r="M57" s="55">
        <f t="shared" si="67"/>
        <v>7658557</v>
      </c>
      <c r="N57" s="55">
        <f t="shared" si="67"/>
        <v>0</v>
      </c>
      <c r="O57" s="55">
        <f t="shared" si="67"/>
        <v>7658557</v>
      </c>
      <c r="P57" s="55">
        <f t="shared" si="67"/>
        <v>0</v>
      </c>
      <c r="Q57" s="55">
        <f t="shared" si="67"/>
        <v>7658557</v>
      </c>
      <c r="R57" s="55">
        <f aca="true" t="shared" si="68" ref="R57:W57">SUM(R11,R18,R32,R3)</f>
        <v>-5130</v>
      </c>
      <c r="S57" s="55">
        <f t="shared" si="68"/>
        <v>7653427</v>
      </c>
      <c r="T57" s="55">
        <f t="shared" si="68"/>
        <v>11000</v>
      </c>
      <c r="U57" s="55">
        <f t="shared" si="68"/>
        <v>7664427</v>
      </c>
      <c r="V57" s="55">
        <f t="shared" si="68"/>
        <v>526824</v>
      </c>
      <c r="W57" s="55">
        <f t="shared" si="68"/>
        <v>8191251</v>
      </c>
      <c r="X57" s="55">
        <f>SUM(X11,X18,X32,X3)</f>
        <v>398190</v>
      </c>
      <c r="Y57" s="55">
        <f>SUM(Y11,Y18,Y32,Y3)</f>
        <v>8589441</v>
      </c>
      <c r="Z57" s="55">
        <f>SUM(Z11,Z18,Z32,Z3)</f>
        <v>0</v>
      </c>
      <c r="AA57" s="55">
        <f>SUM(AA11,AA18,AA32,AA3)</f>
        <v>8589441</v>
      </c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5:27" ht="19.5" customHeight="1"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</row>
    <row r="59" spans="5:27" ht="12.75"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</row>
    <row r="60" spans="5:27" ht="12.75"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5:27" ht="12.75"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</row>
    <row r="62" spans="5:27" ht="12.75"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5:27" ht="12.75"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</row>
    <row r="64" spans="5:27" ht="12.75"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5:27" ht="12.75"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</row>
    <row r="66" spans="5:27" ht="12.75"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</row>
    <row r="67" spans="5:27" ht="12.75"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5:27" ht="12.75"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5:27" ht="12.75"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</row>
    <row r="70" spans="5:27" ht="12.75"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5:27" ht="12.75"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5:27" ht="12.75"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5:27" ht="12.75"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5:27" ht="12.75"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</sheetData>
  <sheetProtection selectLockedCells="1" selectUnlockedCells="1"/>
  <mergeCells count="2">
    <mergeCell ref="A1:AA1"/>
    <mergeCell ref="A57:D57"/>
  </mergeCells>
  <printOptions horizontalCentered="1"/>
  <pageMargins left="0.15763888888888888" right="0.31527777777777777" top="0.7875" bottom="0.7875" header="0.5118055555555555" footer="0.31527777777777777"/>
  <pageSetup firstPageNumber="3" useFirstPageNumber="1" horizontalDpi="300" verticalDpi="300" orientation="portrait" paperSize="9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w Trzciance</dc:creator>
  <cp:keywords/>
  <dc:description/>
  <cp:lastModifiedBy>izawalniak</cp:lastModifiedBy>
  <cp:lastPrinted>2013-11-29T12:38:13Z</cp:lastPrinted>
  <dcterms:created xsi:type="dcterms:W3CDTF">2002-10-21T08:56:44Z</dcterms:created>
  <dcterms:modified xsi:type="dcterms:W3CDTF">2013-11-29T12:41:48Z</dcterms:modified>
  <cp:category/>
  <cp:version/>
  <cp:contentType/>
  <cp:contentStatus/>
</cp:coreProperties>
</file>